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Sheet1!$A$1:$L$79</definedName>
  </definedNames>
  <calcPr calcId="145621"/>
</workbook>
</file>

<file path=xl/calcChain.xml><?xml version="1.0" encoding="utf-8"?>
<calcChain xmlns="http://schemas.openxmlformats.org/spreadsheetml/2006/main">
  <c r="I66" i="1" l="1"/>
  <c r="I65" i="1"/>
  <c r="I63" i="1"/>
  <c r="I53" i="1"/>
  <c r="I43" i="1"/>
  <c r="I34" i="1"/>
  <c r="I25" i="1"/>
  <c r="I16" i="1"/>
  <c r="J65" i="1" l="1"/>
  <c r="F66" i="1"/>
  <c r="F77" i="1"/>
  <c r="G77" i="1"/>
  <c r="H77" i="1"/>
  <c r="E77" i="1"/>
  <c r="E71" i="1"/>
  <c r="F79" i="1"/>
  <c r="G79" i="1"/>
  <c r="H79" i="1"/>
  <c r="E79" i="1"/>
  <c r="E74" i="1"/>
  <c r="F73" i="1"/>
  <c r="G73" i="1"/>
  <c r="H73" i="1"/>
  <c r="E73" i="1"/>
  <c r="F71" i="1"/>
  <c r="G71" i="1"/>
  <c r="H71" i="1"/>
  <c r="F69" i="1"/>
  <c r="G69" i="1"/>
  <c r="H69" i="1"/>
  <c r="F70" i="1"/>
  <c r="G70" i="1"/>
  <c r="H70" i="1"/>
  <c r="I70" i="1"/>
  <c r="J70" i="1"/>
  <c r="E70" i="1"/>
  <c r="I69" i="1"/>
  <c r="J69" i="1"/>
  <c r="J68" i="1"/>
  <c r="F68" i="1"/>
  <c r="G68" i="1"/>
  <c r="H68" i="1"/>
  <c r="I68" i="1"/>
  <c r="E68" i="1"/>
  <c r="F67" i="1"/>
  <c r="G67" i="1"/>
  <c r="H67" i="1"/>
  <c r="I67" i="1"/>
  <c r="J67" i="1"/>
  <c r="G66" i="1"/>
  <c r="H66" i="1"/>
  <c r="J66" i="1"/>
  <c r="F63" i="1" l="1"/>
  <c r="E63" i="1"/>
  <c r="E66" i="1"/>
  <c r="I74" i="1"/>
  <c r="H62" i="1" l="1"/>
  <c r="G62" i="1"/>
  <c r="H43" i="1"/>
  <c r="G43" i="1"/>
  <c r="F43" i="1"/>
  <c r="E43" i="1"/>
  <c r="I78" i="1" l="1"/>
  <c r="J78" i="1"/>
  <c r="I77" i="1"/>
  <c r="J77" i="1"/>
  <c r="I76" i="1"/>
  <c r="J76" i="1"/>
  <c r="F74" i="1"/>
  <c r="G74" i="1"/>
  <c r="H74" i="1"/>
  <c r="J74" i="1"/>
  <c r="I73" i="1"/>
  <c r="I79" i="1" s="1"/>
  <c r="J73" i="1"/>
  <c r="I72" i="1"/>
  <c r="J72" i="1"/>
  <c r="I71" i="1"/>
  <c r="J71" i="1"/>
  <c r="E65" i="1" l="1"/>
  <c r="F65" i="1"/>
  <c r="G65" i="1"/>
  <c r="H65" i="1"/>
  <c r="E67" i="1"/>
  <c r="E69" i="1"/>
  <c r="E72" i="1"/>
  <c r="F72" i="1"/>
  <c r="G72" i="1"/>
  <c r="H72" i="1"/>
  <c r="E76" i="1"/>
  <c r="F76" i="1"/>
  <c r="G76" i="1"/>
  <c r="H76" i="1"/>
  <c r="E78" i="1"/>
  <c r="F78" i="1"/>
  <c r="G78" i="1"/>
  <c r="H78" i="1"/>
  <c r="J79" i="1"/>
  <c r="K79" i="1"/>
</calcChain>
</file>

<file path=xl/sharedStrings.xml><?xml version="1.0" encoding="utf-8"?>
<sst xmlns="http://schemas.openxmlformats.org/spreadsheetml/2006/main" count="141" uniqueCount="83">
  <si>
    <t>Strateginio tikslo kodas</t>
  </si>
  <si>
    <t>Programos kodas</t>
  </si>
  <si>
    <t>Programos pavadinimas</t>
  </si>
  <si>
    <t>Finansavimo šaltinis</t>
  </si>
  <si>
    <t>Iš viso</t>
  </si>
  <si>
    <t>Iš jų</t>
  </si>
  <si>
    <t>išlaidoms</t>
  </si>
  <si>
    <t>turtui įsigyti</t>
  </si>
  <si>
    <t>iš viso</t>
  </si>
  <si>
    <t>iš jų darbo užmokesčiui</t>
  </si>
  <si>
    <t>SB</t>
  </si>
  <si>
    <t>PSDF</t>
  </si>
  <si>
    <t>SP</t>
  </si>
  <si>
    <t>SB (deleg)</t>
  </si>
  <si>
    <t>Iš viso:</t>
  </si>
  <si>
    <t>x</t>
  </si>
  <si>
    <t>MK</t>
  </si>
  <si>
    <t>KD</t>
  </si>
  <si>
    <t>BP</t>
  </si>
  <si>
    <t>ES</t>
  </si>
  <si>
    <t>Tarp jų:</t>
  </si>
  <si>
    <t>Savivaldybės biudžeto lėšos</t>
  </si>
  <si>
    <t>Mokinio krepšelio lėšos</t>
  </si>
  <si>
    <t>Specialiosios programos lėšos</t>
  </si>
  <si>
    <t>Kelių priežiūros ir plėtros programos lėšos</t>
  </si>
  <si>
    <t>Europos Sąjungos paramos lėšos</t>
  </si>
  <si>
    <t>Iš viso programoms:</t>
  </si>
  <si>
    <t>VB</t>
  </si>
  <si>
    <t>KT</t>
  </si>
  <si>
    <t>SB (VIP)</t>
  </si>
  <si>
    <t>SB (AA)</t>
  </si>
  <si>
    <t xml:space="preserve">Ugdymo kokybės ir mokymosi aplinkos užtikrinimo programa </t>
  </si>
  <si>
    <t>Socialinės paramos ir sveikatos apsaugos paslaugų kokybės gerinimo programa</t>
  </si>
  <si>
    <t>Savivaldybės pagrindinių funkcijų vykdymo programa</t>
  </si>
  <si>
    <t xml:space="preserve">Kultūros, sporto, bendruomenės, vaikų ir jaunimo gyvenimo aktyvinimo  programa </t>
  </si>
  <si>
    <t>Rajono infrastruktūros objektų priežiūros, plėtros ir modernizavimo programa</t>
  </si>
  <si>
    <t>Kaimo plėtros, aplinkos apsaugos ir verslo skatinimo programa</t>
  </si>
  <si>
    <t>Valstybės deleguotom funkcijom vykdyti</t>
  </si>
  <si>
    <t>Banko paskolos lėšos</t>
  </si>
  <si>
    <t>Kitos lėšos</t>
  </si>
  <si>
    <t>Privalomojo sveikatos draudimo fondo lėšos</t>
  </si>
  <si>
    <t>Aplinkos apsaugos rėmimo specialioji programa</t>
  </si>
  <si>
    <t>Valstybės investicijų programos lėšos</t>
  </si>
  <si>
    <t>PF</t>
  </si>
  <si>
    <t>AM</t>
  </si>
  <si>
    <t>Aplinkos ministerija</t>
  </si>
  <si>
    <t>SB(VIP)</t>
  </si>
  <si>
    <t>Valstybės biudžėto lėšos</t>
  </si>
  <si>
    <t>1 lentelė</t>
  </si>
  <si>
    <t>VIP</t>
  </si>
  <si>
    <t>tūkst. Eur</t>
  </si>
  <si>
    <t>SB(delg)</t>
  </si>
  <si>
    <t xml:space="preserve"> viso</t>
  </si>
  <si>
    <t>pastaba</t>
  </si>
  <si>
    <t xml:space="preserve">PATVIRTINTA
Rokiškio rajono savivaldybės tarybos
</t>
  </si>
  <si>
    <t>Šalpos ir administravimo išlaidos( priklauso nuo gavėjų skaičiaus)</t>
  </si>
  <si>
    <t>Kaimo plėtros projektų lėšos persikėlė į 2018 m.</t>
  </si>
  <si>
    <t>( lėšos kurias pie vandens projektų prisideda UAB " Rokiškio vandenys"</t>
  </si>
  <si>
    <t>2017-ųjų m. patvirtinta taryboje /  2017 m. šešis kartus biudžetas buvo koreguotas</t>
  </si>
  <si>
    <t xml:space="preserve">2017 m. patvirtinta TS Nr.67 2017-03-31 </t>
  </si>
  <si>
    <t>2017-2019-ŲJŲ M. PROGRAMŲ koregavimų per 2017 m. SUVESTINĖ</t>
  </si>
  <si>
    <t>Skirtos lėšos keliams</t>
  </si>
  <si>
    <t>Lėšos panaudotos įsigijnt soc.būstus</t>
  </si>
  <si>
    <t>aplinkos apsaugos sec.programos rėmiimui</t>
  </si>
  <si>
    <t>J.Tumo- Vaižganto gim. -408,0 Kamajų A.Strazdo gimn.-51,0</t>
  </si>
  <si>
    <t xml:space="preserve">Bibliotekos lėšos </t>
  </si>
  <si>
    <t>SB nereikėjo prisidėjimo prie bibliotekos prisidėjimo</t>
  </si>
  <si>
    <t xml:space="preserve">41-nuostolingams maršrutams padengti. 35,05- Smulkiaus ir vidutiniam verslo plėtros programai </t>
  </si>
  <si>
    <t>Baseino lėšos-1372/ J.Keliuočio bibliotekai107,0(365 neįsisvinta)</t>
  </si>
  <si>
    <t>perskirstytos lėšos asmenims  su sunkia negalia socialinė globa</t>
  </si>
  <si>
    <t>Savivaldybės lėšomis buvo   prisidėta prie vykdomų projektų vaikų darželių , gimnazijų dalinio finansavimo patalpų remonto.</t>
  </si>
  <si>
    <t>Rokiškio pagrind. mokykloje padidėjo spec, poreikių moklsleivių skaičius</t>
  </si>
  <si>
    <t>lėšos perskirstytos: slaugai pagal socialines indikacijas , asmenų patalpinimas stacionarias įstaigas, senelių namų finansavimui</t>
  </si>
  <si>
    <t xml:space="preserve">Socialinės paramos centrui-11,0 Visuomenės sveikatos biuro lėšos-2,5( tiksinamos spec. lėšos) </t>
  </si>
  <si>
    <t>Sumažėjo moksleivių skaičius</t>
  </si>
  <si>
    <t>Moksleivių pavėžėjimai metų eigoje</t>
  </si>
  <si>
    <t>Išaugo maitinimo paslaugos .</t>
  </si>
  <si>
    <t>Lėšos skirtos seniūnijoms, administracijai</t>
  </si>
  <si>
    <t>Savivaldybės administracija</t>
  </si>
  <si>
    <t>seniūnijoms paskirstytos lėšos</t>
  </si>
  <si>
    <t xml:space="preserve">Kamajų seniūnijai  </t>
  </si>
  <si>
    <t>Kultūros centrui, seniūnijoms</t>
  </si>
  <si>
    <t>Įstaigoms ir renginiams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</si>
</sst>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(* #,##0.00_);_(* \(#,##0.00\);_(* &quot;-&quot;??_);_(@_)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Calibri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5">
    <xf numFmtId="0" fontId="0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9" fillId="0" borderId="0" applyNumberFormat="0" applyFill="0" applyBorder="0" applyAlignment="0" applyProtection="0"/>
    <xf numFmtId="0" fontId="26" fillId="20" borderId="6" applyNumberFormat="0" applyAlignment="0" applyProtection="0"/>
    <xf numFmtId="0" fontId="23" fillId="7" borderId="4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8" applyNumberFormat="0" applyFont="0" applyAlignment="0" applyProtection="0"/>
    <xf numFmtId="0" fontId="26" fillId="20" borderId="6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16" fillId="20" borderId="4" applyNumberFormat="0" applyAlignment="0" applyProtection="0"/>
    <xf numFmtId="0" fontId="28" fillId="0" borderId="9" applyNumberFormat="0" applyFill="0" applyAlignment="0" applyProtection="0"/>
    <xf numFmtId="0" fontId="24" fillId="0" borderId="7" applyNumberFormat="0" applyFill="0" applyAlignment="0" applyProtection="0"/>
    <xf numFmtId="0" fontId="17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30" fillId="0" borderId="0"/>
    <xf numFmtId="0" fontId="2" fillId="0" borderId="0"/>
    <xf numFmtId="0" fontId="33" fillId="0" borderId="0"/>
    <xf numFmtId="16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2" fillId="0" borderId="0"/>
    <xf numFmtId="0" fontId="1" fillId="0" borderId="0"/>
    <xf numFmtId="0" fontId="34" fillId="0" borderId="0"/>
    <xf numFmtId="165" fontId="34" fillId="0" borderId="0" applyFont="0" applyFill="0" applyBorder="0" applyAlignment="0" applyProtection="0"/>
    <xf numFmtId="43" fontId="34" fillId="0" borderId="0" applyFont="0" applyFill="0" applyBorder="0" applyAlignment="0" applyProtection="0"/>
  </cellStyleXfs>
  <cellXfs count="14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2" fontId="31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/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2" fontId="36" fillId="0" borderId="1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 wrapText="1"/>
    </xf>
    <xf numFmtId="2" fontId="35" fillId="0" borderId="17" xfId="9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2" fontId="9" fillId="24" borderId="17" xfId="0" applyNumberFormat="1" applyFont="1" applyFill="1" applyBorder="1" applyAlignment="1">
      <alignment horizontal="center" vertical="center"/>
    </xf>
    <xf numFmtId="2" fontId="35" fillId="24" borderId="17" xfId="9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2" fontId="12" fillId="24" borderId="17" xfId="0" applyNumberFormat="1" applyFont="1" applyFill="1" applyBorder="1" applyAlignment="1">
      <alignment horizontal="center" vertical="center" wrapText="1"/>
    </xf>
    <xf numFmtId="2" fontId="35" fillId="0" borderId="14" xfId="90" applyNumberFormat="1" applyFont="1" applyFill="1" applyBorder="1" applyAlignment="1">
      <alignment horizontal="center" vertical="center" wrapText="1"/>
    </xf>
    <xf numFmtId="2" fontId="35" fillId="0" borderId="18" xfId="9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5" borderId="17" xfId="0" applyFont="1" applyFill="1" applyBorder="1" applyAlignment="1">
      <alignment horizontal="center" vertical="center"/>
    </xf>
    <xf numFmtId="2" fontId="9" fillId="25" borderId="17" xfId="0" applyNumberFormat="1" applyFont="1" applyFill="1" applyBorder="1" applyAlignment="1">
      <alignment horizontal="center" vertical="center"/>
    </xf>
    <xf numFmtId="2" fontId="31" fillId="26" borderId="17" xfId="0" applyNumberFormat="1" applyFont="1" applyFill="1" applyBorder="1" applyAlignment="1">
      <alignment horizontal="center" vertical="center" wrapText="1"/>
    </xf>
    <xf numFmtId="2" fontId="12" fillId="26" borderId="17" xfId="0" applyNumberFormat="1" applyFont="1" applyFill="1" applyBorder="1" applyAlignment="1">
      <alignment horizontal="center" vertical="center" wrapText="1"/>
    </xf>
    <xf numFmtId="2" fontId="37" fillId="26" borderId="17" xfId="0" applyNumberFormat="1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vertical="top"/>
    </xf>
    <xf numFmtId="0" fontId="38" fillId="24" borderId="10" xfId="0" applyFont="1" applyFill="1" applyBorder="1" applyAlignment="1">
      <alignment vertical="top"/>
    </xf>
    <xf numFmtId="0" fontId="38" fillId="24" borderId="31" xfId="0" applyFont="1" applyFill="1" applyBorder="1" applyAlignment="1">
      <alignment vertical="top"/>
    </xf>
    <xf numFmtId="2" fontId="35" fillId="24" borderId="18" xfId="9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2" fontId="36" fillId="0" borderId="17" xfId="0" applyNumberFormat="1" applyFont="1" applyFill="1" applyBorder="1" applyAlignment="1">
      <alignment horizontal="center" vertical="center"/>
    </xf>
    <xf numFmtId="2" fontId="9" fillId="0" borderId="17" xfId="90" applyNumberFormat="1" applyFont="1" applyFill="1" applyBorder="1" applyAlignment="1">
      <alignment horizontal="center" vertical="center" wrapText="1"/>
    </xf>
    <xf numFmtId="2" fontId="9" fillId="0" borderId="17" xfId="9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 wrapText="1"/>
    </xf>
    <xf numFmtId="2" fontId="37" fillId="0" borderId="17" xfId="0" applyNumberFormat="1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2" fontId="9" fillId="26" borderId="17" xfId="0" applyNumberFormat="1" applyFont="1" applyFill="1" applyBorder="1" applyAlignment="1">
      <alignment horizontal="center" vertical="center"/>
    </xf>
    <xf numFmtId="0" fontId="4" fillId="0" borderId="44" xfId="0" applyFont="1" applyBorder="1"/>
    <xf numFmtId="0" fontId="0" fillId="0" borderId="0" xfId="0" applyBorder="1"/>
    <xf numFmtId="2" fontId="9" fillId="26" borderId="28" xfId="0" applyNumberFormat="1" applyFont="1" applyFill="1" applyBorder="1" applyAlignment="1">
      <alignment horizontal="center" vertical="center" wrapText="1"/>
    </xf>
    <xf numFmtId="2" fontId="9" fillId="26" borderId="17" xfId="0" applyNumberFormat="1" applyFont="1" applyFill="1" applyBorder="1" applyAlignment="1">
      <alignment horizontal="center" vertical="center" wrapText="1"/>
    </xf>
    <xf numFmtId="2" fontId="36" fillId="26" borderId="17" xfId="0" applyNumberFormat="1" applyFont="1" applyFill="1" applyBorder="1" applyAlignment="1">
      <alignment horizontal="center" vertical="center" wrapText="1"/>
    </xf>
    <xf numFmtId="2" fontId="35" fillId="26" borderId="17" xfId="0" applyNumberFormat="1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2" fontId="35" fillId="26" borderId="17" xfId="0" applyNumberFormat="1" applyFont="1" applyFill="1" applyBorder="1" applyAlignment="1">
      <alignment horizontal="center" vertical="center"/>
    </xf>
    <xf numFmtId="2" fontId="35" fillId="26" borderId="17" xfId="90" applyNumberFormat="1" applyFont="1" applyFill="1" applyBorder="1" applyAlignment="1">
      <alignment horizontal="center" vertical="center" wrapText="1"/>
    </xf>
    <xf numFmtId="2" fontId="35" fillId="26" borderId="18" xfId="9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27" borderId="14" xfId="0" applyNumberFormat="1" applyFont="1" applyFill="1" applyBorder="1" applyAlignment="1">
      <alignment horizontal="center" vertical="center" wrapText="1"/>
    </xf>
    <xf numFmtId="2" fontId="9" fillId="27" borderId="18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8" xfId="0" applyNumberFormat="1" applyFont="1" applyFill="1" applyBorder="1" applyAlignment="1">
      <alignment horizontal="center" vertical="center" wrapText="1"/>
    </xf>
    <xf numFmtId="2" fontId="12" fillId="24" borderId="14" xfId="0" applyNumberFormat="1" applyFont="1" applyFill="1" applyBorder="1" applyAlignment="1">
      <alignment horizontal="center" vertical="center" wrapText="1"/>
    </xf>
    <xf numFmtId="2" fontId="12" fillId="24" borderId="18" xfId="0" applyNumberFormat="1" applyFont="1" applyFill="1" applyBorder="1" applyAlignment="1">
      <alignment horizontal="center" vertical="center" wrapText="1"/>
    </xf>
    <xf numFmtId="2" fontId="35" fillId="0" borderId="14" xfId="90" applyNumberFormat="1" applyFont="1" applyFill="1" applyBorder="1" applyAlignment="1">
      <alignment horizontal="center" vertical="center" wrapText="1"/>
    </xf>
    <xf numFmtId="2" fontId="35" fillId="0" borderId="18" xfId="90" applyNumberFormat="1" applyFont="1" applyFill="1" applyBorder="1" applyAlignment="1">
      <alignment horizontal="center" vertical="center" wrapText="1"/>
    </xf>
    <xf numFmtId="2" fontId="35" fillId="24" borderId="14" xfId="90" applyNumberFormat="1" applyFont="1" applyFill="1" applyBorder="1" applyAlignment="1">
      <alignment horizontal="center" vertical="center" wrapText="1"/>
    </xf>
    <xf numFmtId="2" fontId="35" fillId="24" borderId="18" xfId="90" applyNumberFormat="1" applyFont="1" applyFill="1" applyBorder="1" applyAlignment="1">
      <alignment horizontal="center" vertical="center" wrapText="1"/>
    </xf>
    <xf numFmtId="2" fontId="35" fillId="0" borderId="14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24" borderId="14" xfId="0" applyNumberFormat="1" applyFont="1" applyFill="1" applyBorder="1" applyAlignment="1">
      <alignment horizontal="center" vertical="center"/>
    </xf>
    <xf numFmtId="2" fontId="9" fillId="24" borderId="18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top" wrapText="1"/>
    </xf>
    <xf numFmtId="2" fontId="9" fillId="0" borderId="18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wrapText="1"/>
    </xf>
    <xf numFmtId="0" fontId="5" fillId="24" borderId="4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2" fontId="36" fillId="0" borderId="14" xfId="0" applyNumberFormat="1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textRotation="90" wrapText="1"/>
    </xf>
    <xf numFmtId="0" fontId="5" fillId="24" borderId="30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  <xf numFmtId="0" fontId="5" fillId="24" borderId="27" xfId="0" applyFont="1" applyFill="1" applyBorder="1" applyAlignment="1">
      <alignment horizontal="center" vertical="center" textRotation="90" wrapText="1"/>
    </xf>
    <xf numFmtId="0" fontId="5" fillId="24" borderId="26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  <xf numFmtId="0" fontId="5" fillId="24" borderId="32" xfId="0" applyFont="1" applyFill="1" applyBorder="1" applyAlignment="1">
      <alignment horizontal="center" vertical="center" textRotation="90" wrapText="1"/>
    </xf>
    <xf numFmtId="0" fontId="5" fillId="24" borderId="33" xfId="0" applyFont="1" applyFill="1" applyBorder="1" applyAlignment="1">
      <alignment horizontal="center" vertical="center" textRotation="90" wrapText="1"/>
    </xf>
    <xf numFmtId="0" fontId="5" fillId="24" borderId="35" xfId="0" applyFont="1" applyFill="1" applyBorder="1" applyAlignment="1">
      <alignment horizontal="center" vertical="center" textRotation="90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38" fillId="24" borderId="39" xfId="0" applyFont="1" applyFill="1" applyBorder="1" applyAlignment="1">
      <alignment horizontal="center" vertical="center" wrapText="1"/>
    </xf>
    <xf numFmtId="0" fontId="38" fillId="24" borderId="37" xfId="0" applyFont="1" applyFill="1" applyBorder="1" applyAlignment="1">
      <alignment horizontal="center" vertical="center" wrapText="1"/>
    </xf>
    <xf numFmtId="0" fontId="38" fillId="24" borderId="38" xfId="0" applyFont="1" applyFill="1" applyBorder="1" applyAlignment="1">
      <alignment horizontal="center" vertical="center" wrapText="1"/>
    </xf>
    <xf numFmtId="0" fontId="9" fillId="24" borderId="40" xfId="0" applyFont="1" applyFill="1" applyBorder="1" applyAlignment="1">
      <alignment horizontal="right" vertical="center" wrapText="1"/>
    </xf>
    <xf numFmtId="0" fontId="9" fillId="24" borderId="41" xfId="0" applyFont="1" applyFill="1" applyBorder="1" applyAlignment="1">
      <alignment horizontal="right" vertical="center" wrapText="1"/>
    </xf>
    <xf numFmtId="0" fontId="9" fillId="24" borderId="42" xfId="0" applyFont="1" applyFill="1" applyBorder="1" applyAlignment="1">
      <alignment horizontal="right" vertical="center" wrapText="1"/>
    </xf>
    <xf numFmtId="0" fontId="9" fillId="24" borderId="24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9" fillId="24" borderId="23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 wrapText="1"/>
    </xf>
    <xf numFmtId="0" fontId="9" fillId="24" borderId="21" xfId="0" applyFont="1" applyFill="1" applyBorder="1" applyAlignment="1">
      <alignment horizontal="left" vertical="center" wrapText="1"/>
    </xf>
  </cellXfs>
  <cellStyles count="95">
    <cellStyle name="1 antraštė" xfId="1" builtinId="16" customBuiltin="1"/>
    <cellStyle name="2 antraštė" xfId="2" builtinId="17" customBuiltin="1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– paryškinimas 1" xfId="9" builtinId="30" customBuiltin="1"/>
    <cellStyle name="20% – paryškinimas 2" xfId="10" builtinId="34" customBuiltin="1"/>
    <cellStyle name="20% – paryškinimas 3" xfId="11" builtinId="38" customBuiltin="1"/>
    <cellStyle name="20% – paryškinimas 4" xfId="12" builtinId="42" customBuiltin="1"/>
    <cellStyle name="20% – paryškinimas 5" xfId="13" builtinId="46" customBuiltin="1"/>
    <cellStyle name="20% – paryškinimas 6" xfId="14" builtinId="50" customBuiltin="1"/>
    <cellStyle name="3 antraštė" xfId="15" builtinId="18" customBuiltin="1"/>
    <cellStyle name="4 antraštė" xfId="16" builtinId="19" customBuiltin="1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– paryškinimas 1" xfId="23" builtinId="31" customBuiltin="1"/>
    <cellStyle name="40% – paryškinimas 2" xfId="24" builtinId="35" customBuiltin="1"/>
    <cellStyle name="40% – paryškinimas 3" xfId="25" builtinId="39" customBuiltin="1"/>
    <cellStyle name="40% – paryškinimas 4" xfId="26" builtinId="43" customBuiltin="1"/>
    <cellStyle name="40% – paryškinimas 5" xfId="27" builtinId="47" customBuiltin="1"/>
    <cellStyle name="40% – paryškinimas 6" xfId="28" builtinId="51" customBuiltin="1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– paryškinimas 1" xfId="35" builtinId="32" customBuiltin="1"/>
    <cellStyle name="60% – paryškinimas 2" xfId="36" builtinId="36" customBuiltin="1"/>
    <cellStyle name="60% – paryškinimas 3" xfId="37" builtinId="40" customBuiltin="1"/>
    <cellStyle name="60% – paryškinimas 4" xfId="38" builtinId="44" customBuiltin="1"/>
    <cellStyle name="60% – paryškinimas 5" xfId="39" builtinId="48" customBuiltin="1"/>
    <cellStyle name="60% – paryškinimas 6" xfId="40" builtinId="52" customBuiltin="1"/>
    <cellStyle name="Accent1" xfId="41"/>
    <cellStyle name="Accent2" xfId="42"/>
    <cellStyle name="Accent3" xfId="43"/>
    <cellStyle name="Accent4" xfId="44"/>
    <cellStyle name="Accent5" xfId="45"/>
    <cellStyle name="Accent6" xfId="46"/>
    <cellStyle name="Aiškinamasis tekstas" xfId="47" builtinId="53" customBuiltin="1"/>
    <cellStyle name="Bad" xfId="48"/>
    <cellStyle name="Blogas" xfId="49" builtinId="27" customBuiltin="1"/>
    <cellStyle name="Calculation" xfId="50"/>
    <cellStyle name="Check Cell" xfId="51"/>
    <cellStyle name="Explanatory Text" xfId="52"/>
    <cellStyle name="Geras" xfId="53" builtinId="26" customBuiltin="1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Įprastas" xfId="0" builtinId="0"/>
    <cellStyle name="Įprastas 2" xfId="86"/>
    <cellStyle name="Įprastas 2 2" xfId="92"/>
    <cellStyle name="Įprastas 3" xfId="85"/>
    <cellStyle name="Įprastas 3 2" xfId="90"/>
    <cellStyle name="Įprastas 4" xfId="91"/>
    <cellStyle name="Įspėjimo tekstas" xfId="60" builtinId="11" customBuiltin="1"/>
    <cellStyle name="Išvestis" xfId="61" builtinId="21" customBuiltin="1"/>
    <cellStyle name="Įvestis" xfId="62" builtinId="20" customBuiltin="1"/>
    <cellStyle name="Kablelis 2" xfId="88"/>
    <cellStyle name="Kablelis 2 2" xfId="94"/>
    <cellStyle name="Kablelis 3" xfId="87"/>
    <cellStyle name="Kablelis 3 2" xfId="93"/>
    <cellStyle name="Linked Cell" xfId="63"/>
    <cellStyle name="Neutral" xfId="64"/>
    <cellStyle name="Neutralus" xfId="65" builtinId="28" customBuiltin="1"/>
    <cellStyle name="Normal_3_5 Programos 1 lentele" xfId="89"/>
    <cellStyle name="Note" xfId="66"/>
    <cellStyle name="Output" xfId="67"/>
    <cellStyle name="Paprastas 2" xfId="84"/>
    <cellStyle name="Paprastas 3" xfId="83"/>
    <cellStyle name="Paryškinimas 1" xfId="68" builtinId="29" customBuiltin="1"/>
    <cellStyle name="Paryškinimas 2" xfId="69" builtinId="33" customBuiltin="1"/>
    <cellStyle name="Paryškinimas 3" xfId="70" builtinId="37" customBuiltin="1"/>
    <cellStyle name="Paryškinimas 4" xfId="71" builtinId="41" customBuiltin="1"/>
    <cellStyle name="Paryškinimas 5" xfId="72" builtinId="45" customBuiltin="1"/>
    <cellStyle name="Paryškinimas 6" xfId="73" builtinId="49" customBuiltin="1"/>
    <cellStyle name="Pastaba" xfId="74" builtinId="10" customBuiltin="1"/>
    <cellStyle name="Pavadinimas" xfId="75" builtinId="15" customBuiltin="1"/>
    <cellStyle name="Skaičiavimas" xfId="76" builtinId="22" customBuiltin="1"/>
    <cellStyle name="Suma" xfId="77" builtinId="25" customBuiltin="1"/>
    <cellStyle name="Susietas langelis" xfId="78" builtinId="24" customBuiltin="1"/>
    <cellStyle name="Tikrinimo langelis" xfId="79" builtinId="23" customBuiltin="1"/>
    <cellStyle name="Title" xfId="80"/>
    <cellStyle name="Total" xfId="81"/>
    <cellStyle name="Warning Text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43" zoomScaleNormal="100" zoomScaleSheetLayoutView="100" workbookViewId="0">
      <selection activeCell="K27" sqref="K27:L27"/>
    </sheetView>
  </sheetViews>
  <sheetFormatPr defaultRowHeight="12.75" x14ac:dyDescent="0.2"/>
  <cols>
    <col min="1" max="1" width="5.28515625" customWidth="1"/>
    <col min="2" max="2" width="5.5703125" customWidth="1"/>
    <col min="3" max="3" width="22.140625" customWidth="1"/>
    <col min="5" max="6" width="8.140625" customWidth="1"/>
    <col min="7" max="8" width="9" bestFit="1" customWidth="1"/>
    <col min="9" max="9" width="11.28515625" customWidth="1"/>
    <col min="10" max="10" width="8.5703125" customWidth="1"/>
    <col min="11" max="11" width="9.42578125" customWidth="1"/>
    <col min="12" max="12" width="19.85546875" customWidth="1"/>
  </cols>
  <sheetData>
    <row r="1" spans="1:15" ht="46.5" customHeight="1" x14ac:dyDescent="0.2">
      <c r="A1" s="1"/>
      <c r="B1" s="1"/>
      <c r="C1" s="1"/>
      <c r="D1" s="1"/>
      <c r="E1" s="1"/>
      <c r="F1" s="1"/>
      <c r="G1" s="1"/>
      <c r="H1" s="1"/>
      <c r="I1" s="2"/>
      <c r="J1" s="111" t="s">
        <v>54</v>
      </c>
      <c r="K1" s="111"/>
      <c r="L1" s="111"/>
    </row>
    <row r="2" spans="1:15" ht="21.75" customHeight="1" x14ac:dyDescent="0.2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5" ht="14.25" x14ac:dyDescent="0.2">
      <c r="A3" s="113" t="s">
        <v>60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5" ht="15" customHeight="1" thickBot="1" x14ac:dyDescent="0.25">
      <c r="A4" s="143" t="s">
        <v>50</v>
      </c>
      <c r="B4" s="143"/>
      <c r="C4" s="143"/>
      <c r="D4" s="143"/>
      <c r="E4" s="144"/>
      <c r="F4" s="144"/>
      <c r="G4" s="144"/>
      <c r="H4" s="144"/>
      <c r="I4" s="144"/>
      <c r="J4" s="144"/>
      <c r="K4" s="144"/>
      <c r="L4" s="144"/>
    </row>
    <row r="5" spans="1:15" ht="27" customHeight="1" x14ac:dyDescent="0.2">
      <c r="A5" s="118" t="s">
        <v>0</v>
      </c>
      <c r="B5" s="121" t="s">
        <v>1</v>
      </c>
      <c r="C5" s="127" t="s">
        <v>2</v>
      </c>
      <c r="D5" s="124" t="s">
        <v>3</v>
      </c>
      <c r="E5" s="38" t="s">
        <v>59</v>
      </c>
      <c r="F5" s="39"/>
      <c r="G5" s="39"/>
      <c r="H5" s="40"/>
      <c r="I5" s="132" t="s">
        <v>58</v>
      </c>
      <c r="J5" s="133"/>
      <c r="K5" s="133"/>
      <c r="L5" s="134"/>
    </row>
    <row r="6" spans="1:15" ht="18.75" customHeight="1" x14ac:dyDescent="0.2">
      <c r="A6" s="119"/>
      <c r="B6" s="122"/>
      <c r="C6" s="128"/>
      <c r="D6" s="125"/>
      <c r="E6" s="130" t="s">
        <v>4</v>
      </c>
      <c r="F6" s="93" t="s">
        <v>5</v>
      </c>
      <c r="G6" s="95"/>
      <c r="H6" s="95"/>
      <c r="I6" s="92" t="s">
        <v>52</v>
      </c>
      <c r="J6" s="92" t="s">
        <v>8</v>
      </c>
      <c r="K6" s="92" t="s">
        <v>53</v>
      </c>
      <c r="L6" s="92"/>
    </row>
    <row r="7" spans="1:15" ht="26.25" customHeight="1" x14ac:dyDescent="0.2">
      <c r="A7" s="119"/>
      <c r="B7" s="122"/>
      <c r="C7" s="128"/>
      <c r="D7" s="125"/>
      <c r="E7" s="131"/>
      <c r="F7" s="93" t="s">
        <v>6</v>
      </c>
      <c r="G7" s="94"/>
      <c r="H7" s="96" t="s">
        <v>7</v>
      </c>
      <c r="I7" s="92"/>
      <c r="J7" s="92"/>
      <c r="K7" s="92"/>
      <c r="L7" s="92"/>
    </row>
    <row r="8" spans="1:15" ht="49.5" customHeight="1" thickBot="1" x14ac:dyDescent="0.25">
      <c r="A8" s="120"/>
      <c r="B8" s="123"/>
      <c r="C8" s="129"/>
      <c r="D8" s="126"/>
      <c r="E8" s="131"/>
      <c r="F8" s="43" t="s">
        <v>8</v>
      </c>
      <c r="G8" s="43" t="s">
        <v>9</v>
      </c>
      <c r="H8" s="97"/>
      <c r="I8" s="92"/>
      <c r="J8" s="92"/>
      <c r="K8" s="92"/>
      <c r="L8" s="92"/>
    </row>
    <row r="9" spans="1:15" ht="26.25" customHeight="1" x14ac:dyDescent="0.2">
      <c r="A9" s="108">
        <v>1</v>
      </c>
      <c r="B9" s="105">
        <v>1</v>
      </c>
      <c r="C9" s="98" t="s">
        <v>33</v>
      </c>
      <c r="D9" s="16" t="s">
        <v>10</v>
      </c>
      <c r="E9" s="64">
        <v>2326.38</v>
      </c>
      <c r="F9" s="64">
        <v>2306.38</v>
      </c>
      <c r="G9" s="64">
        <v>1408.94</v>
      </c>
      <c r="H9" s="64">
        <v>20</v>
      </c>
      <c r="I9" s="56">
        <v>50.72</v>
      </c>
      <c r="J9" s="13">
        <v>2377.1</v>
      </c>
      <c r="K9" s="86" t="s">
        <v>77</v>
      </c>
      <c r="L9" s="87"/>
    </row>
    <row r="10" spans="1:15" x14ac:dyDescent="0.2">
      <c r="A10" s="109"/>
      <c r="B10" s="106"/>
      <c r="C10" s="99"/>
      <c r="D10" s="15" t="s">
        <v>13</v>
      </c>
      <c r="E10" s="64">
        <v>1065.55</v>
      </c>
      <c r="F10" s="64">
        <v>1065.55</v>
      </c>
      <c r="G10" s="64">
        <v>724.07</v>
      </c>
      <c r="H10" s="65">
        <v>0</v>
      </c>
      <c r="I10" s="57">
        <v>28.25</v>
      </c>
      <c r="J10" s="9">
        <v>1093.8</v>
      </c>
      <c r="K10" s="82" t="s">
        <v>78</v>
      </c>
      <c r="L10" s="83"/>
    </row>
    <row r="11" spans="1:15" x14ac:dyDescent="0.2">
      <c r="A11" s="109"/>
      <c r="B11" s="106"/>
      <c r="C11" s="99"/>
      <c r="D11" s="15" t="s">
        <v>12</v>
      </c>
      <c r="E11" s="64">
        <v>36.28</v>
      </c>
      <c r="F11" s="64">
        <v>36.28</v>
      </c>
      <c r="G11" s="64">
        <v>1.43</v>
      </c>
      <c r="H11" s="65">
        <v>0</v>
      </c>
      <c r="I11" s="57">
        <v>3.04</v>
      </c>
      <c r="J11" s="9">
        <v>39.32</v>
      </c>
      <c r="K11" s="82" t="s">
        <v>79</v>
      </c>
      <c r="L11" s="83"/>
      <c r="M11" s="8"/>
    </row>
    <row r="12" spans="1:15" ht="27.75" customHeight="1" x14ac:dyDescent="0.2">
      <c r="A12" s="109"/>
      <c r="B12" s="106"/>
      <c r="C12" s="99"/>
      <c r="D12" s="15" t="s">
        <v>27</v>
      </c>
      <c r="E12" s="64">
        <v>123.6</v>
      </c>
      <c r="F12" s="64">
        <v>123.6</v>
      </c>
      <c r="G12" s="65">
        <v>65</v>
      </c>
      <c r="H12" s="65">
        <v>0</v>
      </c>
      <c r="I12" s="57">
        <v>-14.23</v>
      </c>
      <c r="J12" s="9">
        <v>109.37</v>
      </c>
      <c r="K12" s="90" t="s">
        <v>55</v>
      </c>
      <c r="L12" s="91"/>
      <c r="M12" s="8"/>
      <c r="O12" s="8"/>
    </row>
    <row r="13" spans="1:15" x14ac:dyDescent="0.2">
      <c r="A13" s="109"/>
      <c r="B13" s="106"/>
      <c r="C13" s="99"/>
      <c r="D13" s="15" t="s">
        <v>43</v>
      </c>
      <c r="E13" s="65">
        <v>0</v>
      </c>
      <c r="F13" s="65">
        <v>0</v>
      </c>
      <c r="G13" s="65">
        <v>0</v>
      </c>
      <c r="H13" s="65">
        <v>0</v>
      </c>
      <c r="I13" s="57"/>
      <c r="J13" s="9"/>
      <c r="K13" s="82"/>
      <c r="L13" s="83"/>
    </row>
    <row r="14" spans="1:15" x14ac:dyDescent="0.2">
      <c r="A14" s="109"/>
      <c r="B14" s="106"/>
      <c r="C14" s="99"/>
      <c r="D14" s="15" t="s">
        <v>19</v>
      </c>
      <c r="E14" s="65">
        <v>0</v>
      </c>
      <c r="F14" s="65">
        <v>0</v>
      </c>
      <c r="G14" s="65">
        <v>0</v>
      </c>
      <c r="H14" s="65">
        <v>0</v>
      </c>
      <c r="I14" s="57"/>
      <c r="J14" s="9"/>
      <c r="K14" s="82"/>
      <c r="L14" s="83"/>
    </row>
    <row r="15" spans="1:15" ht="17.25" customHeight="1" x14ac:dyDescent="0.2">
      <c r="A15" s="109"/>
      <c r="B15" s="106"/>
      <c r="C15" s="100"/>
      <c r="D15" s="15" t="s">
        <v>18</v>
      </c>
      <c r="E15" s="65">
        <v>0</v>
      </c>
      <c r="F15" s="65">
        <v>0</v>
      </c>
      <c r="G15" s="65">
        <v>0</v>
      </c>
      <c r="H15" s="65">
        <v>0</v>
      </c>
      <c r="I15" s="57"/>
      <c r="J15" s="9"/>
      <c r="K15" s="82"/>
      <c r="L15" s="83"/>
    </row>
    <row r="16" spans="1:15" ht="13.5" thickBot="1" x14ac:dyDescent="0.25">
      <c r="A16" s="110"/>
      <c r="B16" s="107"/>
      <c r="C16" s="19" t="s">
        <v>14</v>
      </c>
      <c r="D16" s="20" t="s">
        <v>15</v>
      </c>
      <c r="E16" s="52">
        <v>3551.81</v>
      </c>
      <c r="F16" s="52">
        <v>3531.81</v>
      </c>
      <c r="G16" s="52">
        <v>2199.44</v>
      </c>
      <c r="H16" s="52">
        <v>20</v>
      </c>
      <c r="I16" s="21">
        <f>SUM(I9:I15)</f>
        <v>67.78</v>
      </c>
      <c r="J16" s="21"/>
      <c r="K16" s="84"/>
      <c r="L16" s="85"/>
    </row>
    <row r="17" spans="1:15" ht="12.75" customHeight="1" x14ac:dyDescent="0.2">
      <c r="A17" s="108">
        <v>1</v>
      </c>
      <c r="B17" s="115">
        <v>2</v>
      </c>
      <c r="C17" s="98" t="s">
        <v>31</v>
      </c>
      <c r="D17" s="7" t="s">
        <v>10</v>
      </c>
      <c r="E17" s="11">
        <v>5923.8</v>
      </c>
      <c r="F17" s="11">
        <v>5922.8</v>
      </c>
      <c r="G17" s="11">
        <v>3505.4</v>
      </c>
      <c r="H17" s="11">
        <v>1</v>
      </c>
      <c r="I17" s="58">
        <v>266.26</v>
      </c>
      <c r="J17" s="11">
        <v>6190.06</v>
      </c>
      <c r="K17" s="101" t="s">
        <v>75</v>
      </c>
      <c r="L17" s="102"/>
    </row>
    <row r="18" spans="1:15" x14ac:dyDescent="0.2">
      <c r="A18" s="109"/>
      <c r="B18" s="116"/>
      <c r="C18" s="99"/>
      <c r="D18" s="7" t="s">
        <v>19</v>
      </c>
      <c r="E18" s="9">
        <v>0</v>
      </c>
      <c r="F18" s="9">
        <v>0</v>
      </c>
      <c r="G18" s="9">
        <v>0</v>
      </c>
      <c r="H18" s="9">
        <v>0</v>
      </c>
      <c r="I18" s="57"/>
      <c r="J18" s="9"/>
      <c r="K18" s="82"/>
      <c r="L18" s="83"/>
    </row>
    <row r="19" spans="1:15" ht="27.75" customHeight="1" x14ac:dyDescent="0.2">
      <c r="A19" s="109"/>
      <c r="B19" s="116"/>
      <c r="C19" s="99"/>
      <c r="D19" s="7" t="s">
        <v>46</v>
      </c>
      <c r="E19" s="17">
        <v>408</v>
      </c>
      <c r="F19" s="17">
        <v>408</v>
      </c>
      <c r="G19" s="9">
        <v>0</v>
      </c>
      <c r="H19" s="9">
        <v>0</v>
      </c>
      <c r="I19" s="57">
        <v>51</v>
      </c>
      <c r="J19" s="9">
        <v>459</v>
      </c>
      <c r="K19" s="86" t="s">
        <v>64</v>
      </c>
      <c r="L19" s="87"/>
    </row>
    <row r="20" spans="1:15" x14ac:dyDescent="0.2">
      <c r="A20" s="109"/>
      <c r="B20" s="116"/>
      <c r="C20" s="99"/>
      <c r="D20" s="7" t="s">
        <v>27</v>
      </c>
      <c r="E20" s="9">
        <v>0</v>
      </c>
      <c r="F20" s="9">
        <v>0</v>
      </c>
      <c r="G20" s="9">
        <v>0</v>
      </c>
      <c r="H20" s="9">
        <v>0</v>
      </c>
      <c r="I20" s="57"/>
      <c r="J20" s="9"/>
      <c r="K20" s="82"/>
      <c r="L20" s="83"/>
      <c r="M20" s="8"/>
    </row>
    <row r="21" spans="1:15" x14ac:dyDescent="0.2">
      <c r="A21" s="109"/>
      <c r="B21" s="116"/>
      <c r="C21" s="99"/>
      <c r="D21" s="7" t="s">
        <v>18</v>
      </c>
      <c r="E21" s="9">
        <v>0</v>
      </c>
      <c r="F21" s="9">
        <v>0</v>
      </c>
      <c r="G21" s="9">
        <v>0</v>
      </c>
      <c r="H21" s="9">
        <v>0</v>
      </c>
      <c r="I21" s="57"/>
      <c r="J21" s="9"/>
      <c r="K21" s="82"/>
      <c r="L21" s="83"/>
    </row>
    <row r="22" spans="1:15" ht="18.75" customHeight="1" x14ac:dyDescent="0.2">
      <c r="A22" s="109"/>
      <c r="B22" s="116"/>
      <c r="C22" s="99"/>
      <c r="D22" s="7" t="s">
        <v>16</v>
      </c>
      <c r="E22" s="11">
        <v>6120.4</v>
      </c>
      <c r="F22" s="11">
        <v>6120.4</v>
      </c>
      <c r="G22" s="44">
        <v>4552.24</v>
      </c>
      <c r="H22" s="9">
        <v>0</v>
      </c>
      <c r="I22" s="57">
        <v>-83.1</v>
      </c>
      <c r="J22" s="9">
        <v>6037.3</v>
      </c>
      <c r="K22" s="82" t="s">
        <v>74</v>
      </c>
      <c r="L22" s="83"/>
    </row>
    <row r="23" spans="1:15" ht="24.75" customHeight="1" x14ac:dyDescent="0.2">
      <c r="A23" s="109"/>
      <c r="B23" s="116"/>
      <c r="C23" s="99"/>
      <c r="D23" s="42" t="s">
        <v>51</v>
      </c>
      <c r="E23" s="6">
        <v>354.5</v>
      </c>
      <c r="F23" s="6">
        <v>354.5</v>
      </c>
      <c r="G23" s="6">
        <v>206.13</v>
      </c>
      <c r="H23" s="9">
        <v>0</v>
      </c>
      <c r="I23" s="59">
        <v>13.3</v>
      </c>
      <c r="J23" s="17">
        <v>367.8</v>
      </c>
      <c r="K23" s="90" t="s">
        <v>71</v>
      </c>
      <c r="L23" s="91"/>
      <c r="M23" s="54"/>
      <c r="N23" s="55"/>
    </row>
    <row r="24" spans="1:15" ht="21" customHeight="1" x14ac:dyDescent="0.2">
      <c r="A24" s="109"/>
      <c r="B24" s="116"/>
      <c r="C24" s="100"/>
      <c r="D24" s="7" t="s">
        <v>12</v>
      </c>
      <c r="E24" s="44">
        <v>567.03</v>
      </c>
      <c r="F24" s="6">
        <v>564.03</v>
      </c>
      <c r="G24" s="44">
        <v>29.85</v>
      </c>
      <c r="H24" s="9">
        <v>3</v>
      </c>
      <c r="I24" s="59">
        <v>42.62</v>
      </c>
      <c r="J24" s="17">
        <v>609.65</v>
      </c>
      <c r="K24" s="90" t="s">
        <v>76</v>
      </c>
      <c r="L24" s="91"/>
      <c r="M24" s="66"/>
      <c r="N24" s="67"/>
      <c r="O24" s="18"/>
    </row>
    <row r="25" spans="1:15" ht="18" customHeight="1" thickBot="1" x14ac:dyDescent="0.25">
      <c r="A25" s="110"/>
      <c r="B25" s="117"/>
      <c r="C25" s="19" t="s">
        <v>14</v>
      </c>
      <c r="D25" s="20" t="s">
        <v>15</v>
      </c>
      <c r="E25" s="45">
        <v>13373.73</v>
      </c>
      <c r="F25" s="45">
        <v>13369.73</v>
      </c>
      <c r="G25" s="45">
        <v>8293.6200000000008</v>
      </c>
      <c r="H25" s="34">
        <v>4</v>
      </c>
      <c r="I25" s="21">
        <f>SUM(I17:I24)</f>
        <v>290.08</v>
      </c>
      <c r="J25" s="21"/>
      <c r="K25" s="84"/>
      <c r="L25" s="85"/>
    </row>
    <row r="26" spans="1:15" ht="15" customHeight="1" x14ac:dyDescent="0.2">
      <c r="A26" s="108">
        <v>2</v>
      </c>
      <c r="B26" s="105">
        <v>3</v>
      </c>
      <c r="C26" s="98" t="s">
        <v>34</v>
      </c>
      <c r="D26" s="7" t="s">
        <v>10</v>
      </c>
      <c r="E26" s="6">
        <v>1829.13</v>
      </c>
      <c r="F26" s="6">
        <v>1829.13</v>
      </c>
      <c r="G26" s="6">
        <v>1100.81</v>
      </c>
      <c r="H26" s="9">
        <v>0</v>
      </c>
      <c r="I26" s="57">
        <v>63.76</v>
      </c>
      <c r="J26" s="9">
        <v>1892.89</v>
      </c>
      <c r="K26" s="82" t="s">
        <v>82</v>
      </c>
      <c r="L26" s="83"/>
    </row>
    <row r="27" spans="1:15" ht="18" customHeight="1" x14ac:dyDescent="0.2">
      <c r="A27" s="109"/>
      <c r="B27" s="106"/>
      <c r="C27" s="99"/>
      <c r="D27" s="7" t="s">
        <v>19</v>
      </c>
      <c r="E27" s="9">
        <v>283.2</v>
      </c>
      <c r="F27" s="9">
        <v>283.2</v>
      </c>
      <c r="G27" s="9">
        <v>0</v>
      </c>
      <c r="H27" s="9">
        <v>0</v>
      </c>
      <c r="I27" s="57">
        <v>-70.989999999999995</v>
      </c>
      <c r="J27" s="9">
        <v>212.12</v>
      </c>
      <c r="K27" s="82" t="s">
        <v>65</v>
      </c>
      <c r="L27" s="83"/>
    </row>
    <row r="28" spans="1:15" ht="17.25" customHeight="1" x14ac:dyDescent="0.2">
      <c r="A28" s="109"/>
      <c r="B28" s="106"/>
      <c r="C28" s="99"/>
      <c r="D28" s="7" t="s">
        <v>27</v>
      </c>
      <c r="E28" s="9">
        <v>0</v>
      </c>
      <c r="F28" s="9">
        <v>0</v>
      </c>
      <c r="G28" s="9">
        <v>0</v>
      </c>
      <c r="H28" s="9">
        <v>0</v>
      </c>
      <c r="I28" s="57">
        <v>4.59</v>
      </c>
      <c r="J28" s="9">
        <v>4.59</v>
      </c>
      <c r="K28" s="82"/>
      <c r="L28" s="83"/>
      <c r="M28" s="8"/>
    </row>
    <row r="29" spans="1:15" ht="13.5" hidden="1" customHeight="1" thickBot="1" x14ac:dyDescent="0.25">
      <c r="A29" s="109"/>
      <c r="B29" s="106"/>
      <c r="C29" s="99"/>
      <c r="D29" s="7" t="s">
        <v>49</v>
      </c>
      <c r="E29" s="6">
        <v>526.4</v>
      </c>
      <c r="F29" s="6">
        <v>526.4</v>
      </c>
      <c r="G29" s="9">
        <v>0</v>
      </c>
      <c r="H29" s="9">
        <v>0</v>
      </c>
      <c r="I29" s="60"/>
      <c r="J29" s="6"/>
      <c r="K29" s="103"/>
      <c r="L29" s="104"/>
    </row>
    <row r="30" spans="1:15" ht="27.75" customHeight="1" x14ac:dyDescent="0.2">
      <c r="A30" s="109"/>
      <c r="B30" s="106"/>
      <c r="C30" s="99"/>
      <c r="D30" s="7" t="s">
        <v>18</v>
      </c>
      <c r="E30" s="9">
        <v>526.4</v>
      </c>
      <c r="F30" s="9">
        <v>526.4</v>
      </c>
      <c r="G30" s="9">
        <v>0</v>
      </c>
      <c r="H30" s="9">
        <v>0</v>
      </c>
      <c r="I30" s="57">
        <v>-86.67</v>
      </c>
      <c r="J30" s="9">
        <v>439.73</v>
      </c>
      <c r="K30" s="82" t="s">
        <v>66</v>
      </c>
      <c r="L30" s="83"/>
    </row>
    <row r="31" spans="1:15" ht="18" customHeight="1" x14ac:dyDescent="0.2">
      <c r="A31" s="109"/>
      <c r="B31" s="106"/>
      <c r="C31" s="99"/>
      <c r="D31" s="7" t="s">
        <v>12</v>
      </c>
      <c r="E31" s="6">
        <v>130.86000000000001</v>
      </c>
      <c r="F31" s="6">
        <v>106.46</v>
      </c>
      <c r="G31" s="6">
        <v>7.22</v>
      </c>
      <c r="H31" s="9">
        <v>24.4</v>
      </c>
      <c r="I31" s="57">
        <v>16.7</v>
      </c>
      <c r="J31" s="9">
        <v>147.56</v>
      </c>
      <c r="K31" s="82" t="s">
        <v>81</v>
      </c>
      <c r="L31" s="83"/>
    </row>
    <row r="32" spans="1:15" ht="26.25" customHeight="1" x14ac:dyDescent="0.2">
      <c r="A32" s="109"/>
      <c r="B32" s="106"/>
      <c r="C32" s="99"/>
      <c r="D32" s="7" t="s">
        <v>46</v>
      </c>
      <c r="E32" s="17">
        <v>1844</v>
      </c>
      <c r="F32" s="17">
        <v>1844</v>
      </c>
      <c r="G32" s="9">
        <v>0</v>
      </c>
      <c r="H32" s="9">
        <v>0</v>
      </c>
      <c r="I32" s="57">
        <v>1479</v>
      </c>
      <c r="J32" s="9">
        <v>1479</v>
      </c>
      <c r="K32" s="86" t="s">
        <v>68</v>
      </c>
      <c r="L32" s="87"/>
    </row>
    <row r="33" spans="1:13" x14ac:dyDescent="0.2">
      <c r="A33" s="109"/>
      <c r="B33" s="106"/>
      <c r="C33" s="100"/>
      <c r="D33" s="7" t="s">
        <v>28</v>
      </c>
      <c r="E33" s="9">
        <v>70</v>
      </c>
      <c r="F33" s="9">
        <v>70</v>
      </c>
      <c r="G33" s="9">
        <v>0</v>
      </c>
      <c r="H33" s="9">
        <v>0</v>
      </c>
      <c r="I33" s="57"/>
      <c r="J33" s="9"/>
      <c r="K33" s="82"/>
      <c r="L33" s="83"/>
    </row>
    <row r="34" spans="1:13" ht="13.5" thickBot="1" x14ac:dyDescent="0.25">
      <c r="A34" s="110"/>
      <c r="B34" s="107"/>
      <c r="C34" s="19" t="s">
        <v>14</v>
      </c>
      <c r="D34" s="20" t="s">
        <v>15</v>
      </c>
      <c r="E34" s="33">
        <v>4683.59</v>
      </c>
      <c r="F34" s="33">
        <v>4659.1899999999996</v>
      </c>
      <c r="G34" s="33">
        <v>1108.03</v>
      </c>
      <c r="H34" s="34">
        <v>24.4</v>
      </c>
      <c r="I34" s="21">
        <f>SUM(I26:I33)</f>
        <v>1406.39</v>
      </c>
      <c r="J34" s="21"/>
      <c r="K34" s="84"/>
      <c r="L34" s="85"/>
    </row>
    <row r="35" spans="1:13" ht="51" customHeight="1" x14ac:dyDescent="0.2">
      <c r="A35" s="108">
        <v>3</v>
      </c>
      <c r="B35" s="105">
        <v>4</v>
      </c>
      <c r="C35" s="98" t="s">
        <v>32</v>
      </c>
      <c r="D35" s="7" t="s">
        <v>10</v>
      </c>
      <c r="E35" s="46">
        <v>2761.03</v>
      </c>
      <c r="F35" s="46">
        <v>2708.33</v>
      </c>
      <c r="G35" s="46">
        <v>231.91</v>
      </c>
      <c r="H35" s="10">
        <v>52.7</v>
      </c>
      <c r="I35" s="53">
        <v>-106.23</v>
      </c>
      <c r="J35" s="10">
        <v>2654.8</v>
      </c>
      <c r="K35" s="86" t="s">
        <v>72</v>
      </c>
      <c r="L35" s="87"/>
    </row>
    <row r="36" spans="1:13" x14ac:dyDescent="0.2">
      <c r="A36" s="109"/>
      <c r="B36" s="106"/>
      <c r="C36" s="99"/>
      <c r="D36" s="7" t="s">
        <v>11</v>
      </c>
      <c r="E36" s="10">
        <v>0</v>
      </c>
      <c r="F36" s="10">
        <v>0</v>
      </c>
      <c r="G36" s="10">
        <v>0</v>
      </c>
      <c r="H36" s="10">
        <v>0</v>
      </c>
      <c r="I36" s="53"/>
      <c r="J36" s="10"/>
      <c r="K36" s="82"/>
      <c r="L36" s="83"/>
    </row>
    <row r="37" spans="1:13" ht="19.5" customHeight="1" x14ac:dyDescent="0.2">
      <c r="A37" s="109"/>
      <c r="B37" s="106"/>
      <c r="C37" s="99"/>
      <c r="D37" s="7" t="s">
        <v>27</v>
      </c>
      <c r="E37" s="10">
        <v>5613.4</v>
      </c>
      <c r="F37" s="10">
        <v>5613.4</v>
      </c>
      <c r="G37" s="10">
        <v>101</v>
      </c>
      <c r="H37" s="10">
        <v>0</v>
      </c>
      <c r="I37" s="53"/>
      <c r="J37" s="10"/>
      <c r="K37" s="82"/>
      <c r="L37" s="83"/>
    </row>
    <row r="38" spans="1:13" x14ac:dyDescent="0.2">
      <c r="A38" s="109"/>
      <c r="B38" s="106"/>
      <c r="C38" s="99"/>
      <c r="D38" s="7" t="s">
        <v>18</v>
      </c>
      <c r="E38" s="10">
        <v>0</v>
      </c>
      <c r="F38" s="10">
        <v>0</v>
      </c>
      <c r="G38" s="10">
        <v>0</v>
      </c>
      <c r="H38" s="10">
        <v>0</v>
      </c>
      <c r="I38" s="53"/>
      <c r="J38" s="10"/>
      <c r="K38" s="88"/>
      <c r="L38" s="89"/>
    </row>
    <row r="39" spans="1:13" ht="16.5" customHeight="1" x14ac:dyDescent="0.2">
      <c r="A39" s="109"/>
      <c r="B39" s="106"/>
      <c r="C39" s="99"/>
      <c r="D39" s="7" t="s">
        <v>49</v>
      </c>
      <c r="E39" s="12">
        <v>210</v>
      </c>
      <c r="F39" s="12">
        <v>210</v>
      </c>
      <c r="G39" s="10">
        <v>0</v>
      </c>
      <c r="H39" s="10">
        <v>0</v>
      </c>
      <c r="I39" s="53"/>
      <c r="J39" s="10"/>
      <c r="K39" s="88"/>
      <c r="L39" s="89"/>
    </row>
    <row r="40" spans="1:13" ht="36" customHeight="1" x14ac:dyDescent="0.2">
      <c r="A40" s="109"/>
      <c r="B40" s="106"/>
      <c r="C40" s="99"/>
      <c r="D40" s="7" t="s">
        <v>12</v>
      </c>
      <c r="E40" s="47">
        <v>195</v>
      </c>
      <c r="F40" s="47">
        <v>195</v>
      </c>
      <c r="G40" s="47">
        <v>103.1</v>
      </c>
      <c r="H40" s="10">
        <v>0</v>
      </c>
      <c r="I40" s="53">
        <v>13.56</v>
      </c>
      <c r="J40" s="10">
        <v>208.56</v>
      </c>
      <c r="K40" s="82" t="s">
        <v>73</v>
      </c>
      <c r="L40" s="83"/>
      <c r="M40" s="8"/>
    </row>
    <row r="41" spans="1:13" ht="27.75" customHeight="1" x14ac:dyDescent="0.2">
      <c r="A41" s="109"/>
      <c r="B41" s="106"/>
      <c r="C41" s="99"/>
      <c r="D41" s="7" t="s">
        <v>13</v>
      </c>
      <c r="E41" s="46">
        <v>1061.48</v>
      </c>
      <c r="F41" s="46">
        <v>1061.48</v>
      </c>
      <c r="G41" s="46">
        <v>314.20999999999998</v>
      </c>
      <c r="H41" s="10">
        <v>0</v>
      </c>
      <c r="I41" s="53">
        <v>-44.57</v>
      </c>
      <c r="J41" s="12">
        <v>1106.05</v>
      </c>
      <c r="K41" s="86" t="s">
        <v>69</v>
      </c>
      <c r="L41" s="87"/>
    </row>
    <row r="42" spans="1:13" x14ac:dyDescent="0.2">
      <c r="A42" s="109"/>
      <c r="B42" s="106"/>
      <c r="C42" s="100"/>
      <c r="D42" s="7" t="s">
        <v>19</v>
      </c>
      <c r="E42" s="10">
        <v>233.9</v>
      </c>
      <c r="F42" s="10">
        <v>233.9</v>
      </c>
      <c r="G42" s="10">
        <v>0</v>
      </c>
      <c r="H42" s="10">
        <v>233.9</v>
      </c>
      <c r="I42" s="53">
        <v>37.299999999999997</v>
      </c>
      <c r="J42" s="10">
        <v>37.299999999999997</v>
      </c>
      <c r="K42" s="82" t="s">
        <v>62</v>
      </c>
      <c r="L42" s="83"/>
    </row>
    <row r="43" spans="1:13" ht="13.5" thickBot="1" x14ac:dyDescent="0.25">
      <c r="A43" s="110"/>
      <c r="B43" s="107"/>
      <c r="C43" s="19" t="s">
        <v>14</v>
      </c>
      <c r="D43" s="20" t="s">
        <v>15</v>
      </c>
      <c r="E43" s="33">
        <f>SUM(E35:E42)</f>
        <v>10074.81</v>
      </c>
      <c r="F43" s="33">
        <f>SUM(F35:F42)</f>
        <v>10022.109999999999</v>
      </c>
      <c r="G43" s="33">
        <f>SUM(G35:G42)</f>
        <v>750.22</v>
      </c>
      <c r="H43" s="33">
        <f>SUM(H35:H42)</f>
        <v>286.60000000000002</v>
      </c>
      <c r="I43" s="21">
        <f>SUM(I35:I42)</f>
        <v>-99.940000000000012</v>
      </c>
      <c r="J43" s="21"/>
      <c r="K43" s="84"/>
      <c r="L43" s="85"/>
    </row>
    <row r="44" spans="1:13" ht="53.25" customHeight="1" x14ac:dyDescent="0.2">
      <c r="A44" s="108">
        <v>3</v>
      </c>
      <c r="B44" s="105">
        <v>5</v>
      </c>
      <c r="C44" s="98" t="s">
        <v>35</v>
      </c>
      <c r="D44" s="7" t="s">
        <v>10</v>
      </c>
      <c r="E44" s="6">
        <v>1098.8699999999999</v>
      </c>
      <c r="F44" s="6">
        <v>1048.8699999999999</v>
      </c>
      <c r="G44" s="9">
        <v>176</v>
      </c>
      <c r="H44" s="9">
        <v>50</v>
      </c>
      <c r="I44" s="57">
        <v>463.15</v>
      </c>
      <c r="J44" s="9">
        <v>463.15</v>
      </c>
      <c r="K44" s="90" t="s">
        <v>70</v>
      </c>
      <c r="L44" s="91"/>
    </row>
    <row r="45" spans="1:13" x14ac:dyDescent="0.2">
      <c r="A45" s="109"/>
      <c r="B45" s="106"/>
      <c r="C45" s="99"/>
      <c r="D45" s="7" t="s">
        <v>29</v>
      </c>
      <c r="E45" s="17">
        <v>0</v>
      </c>
      <c r="F45" s="17">
        <v>0</v>
      </c>
      <c r="G45" s="9">
        <v>0</v>
      </c>
      <c r="H45" s="9">
        <v>0</v>
      </c>
      <c r="I45" s="57"/>
      <c r="J45" s="9"/>
      <c r="K45" s="82"/>
      <c r="L45" s="83"/>
    </row>
    <row r="46" spans="1:13" x14ac:dyDescent="0.2">
      <c r="A46" s="109"/>
      <c r="B46" s="106"/>
      <c r="C46" s="99"/>
      <c r="D46" s="7" t="s">
        <v>13</v>
      </c>
      <c r="E46" s="9">
        <v>12.2</v>
      </c>
      <c r="F46" s="9">
        <v>12.2</v>
      </c>
      <c r="G46" s="9">
        <v>0</v>
      </c>
      <c r="H46" s="9">
        <v>0</v>
      </c>
      <c r="I46" s="57"/>
      <c r="J46" s="9"/>
      <c r="K46" s="82"/>
      <c r="L46" s="83"/>
    </row>
    <row r="47" spans="1:13" x14ac:dyDescent="0.2">
      <c r="A47" s="109"/>
      <c r="B47" s="106"/>
      <c r="C47" s="99"/>
      <c r="D47" s="7" t="s">
        <v>12</v>
      </c>
      <c r="E47" s="6">
        <v>103.29</v>
      </c>
      <c r="F47" s="6">
        <v>98.29</v>
      </c>
      <c r="G47" s="6">
        <v>5.93</v>
      </c>
      <c r="H47" s="9">
        <v>5</v>
      </c>
      <c r="I47" s="57">
        <v>2.5</v>
      </c>
      <c r="J47" s="9">
        <v>2.5</v>
      </c>
      <c r="K47" s="82" t="s">
        <v>80</v>
      </c>
      <c r="L47" s="83"/>
    </row>
    <row r="48" spans="1:13" x14ac:dyDescent="0.2">
      <c r="A48" s="109"/>
      <c r="B48" s="106"/>
      <c r="C48" s="99"/>
      <c r="D48" s="7" t="s">
        <v>18</v>
      </c>
      <c r="E48" s="9">
        <v>307.7</v>
      </c>
      <c r="F48" s="9">
        <v>307.7</v>
      </c>
      <c r="G48" s="9">
        <v>0</v>
      </c>
      <c r="H48" s="9">
        <v>0</v>
      </c>
      <c r="I48" s="57"/>
      <c r="J48" s="9"/>
      <c r="K48" s="82"/>
      <c r="L48" s="83"/>
    </row>
    <row r="49" spans="1:12" x14ac:dyDescent="0.2">
      <c r="A49" s="109"/>
      <c r="B49" s="106"/>
      <c r="C49" s="99"/>
      <c r="D49" s="7" t="s">
        <v>27</v>
      </c>
      <c r="E49" s="6">
        <v>193.3</v>
      </c>
      <c r="F49" s="6">
        <v>193.3</v>
      </c>
      <c r="G49" s="9">
        <v>0</v>
      </c>
      <c r="H49" s="9">
        <v>0</v>
      </c>
      <c r="I49" s="57"/>
      <c r="J49" s="9"/>
      <c r="K49" s="82"/>
      <c r="L49" s="83"/>
    </row>
    <row r="50" spans="1:12" x14ac:dyDescent="0.2">
      <c r="A50" s="109"/>
      <c r="B50" s="106"/>
      <c r="C50" s="99"/>
      <c r="D50" s="7" t="s">
        <v>17</v>
      </c>
      <c r="E50" s="9">
        <v>0</v>
      </c>
      <c r="F50" s="9">
        <v>0</v>
      </c>
      <c r="G50" s="9">
        <v>0</v>
      </c>
      <c r="H50" s="9">
        <v>0</v>
      </c>
      <c r="I50" s="57">
        <v>1631.6</v>
      </c>
      <c r="J50" s="9">
        <v>1631.6</v>
      </c>
      <c r="K50" s="82" t="s">
        <v>61</v>
      </c>
      <c r="L50" s="83"/>
    </row>
    <row r="51" spans="1:12" ht="19.5" customHeight="1" x14ac:dyDescent="0.2">
      <c r="A51" s="109"/>
      <c r="B51" s="106"/>
      <c r="C51" s="99"/>
      <c r="D51" s="7" t="s">
        <v>28</v>
      </c>
      <c r="E51" s="11">
        <v>329</v>
      </c>
      <c r="F51" s="11">
        <v>329</v>
      </c>
      <c r="G51" s="11">
        <v>0</v>
      </c>
      <c r="H51" s="11">
        <v>0</v>
      </c>
      <c r="I51" s="57"/>
      <c r="J51" s="9"/>
      <c r="K51" s="82"/>
      <c r="L51" s="83"/>
    </row>
    <row r="52" spans="1:12" ht="12.75" customHeight="1" x14ac:dyDescent="0.2">
      <c r="A52" s="109"/>
      <c r="B52" s="106"/>
      <c r="C52" s="100"/>
      <c r="D52" s="7" t="s">
        <v>19</v>
      </c>
      <c r="E52" s="9">
        <v>1589.5</v>
      </c>
      <c r="F52" s="9">
        <v>1589.5</v>
      </c>
      <c r="G52" s="11">
        <v>0</v>
      </c>
      <c r="H52" s="11">
        <v>0</v>
      </c>
      <c r="I52" s="57"/>
      <c r="J52" s="9"/>
      <c r="K52" s="82"/>
      <c r="L52" s="83"/>
    </row>
    <row r="53" spans="1:12" ht="13.5" thickBot="1" x14ac:dyDescent="0.25">
      <c r="A53" s="110"/>
      <c r="B53" s="107"/>
      <c r="C53" s="19" t="s">
        <v>14</v>
      </c>
      <c r="D53" s="20" t="s">
        <v>15</v>
      </c>
      <c r="E53" s="33">
        <v>3633.86</v>
      </c>
      <c r="F53" s="33">
        <v>3578.86</v>
      </c>
      <c r="G53" s="33">
        <v>181.93</v>
      </c>
      <c r="H53" s="34">
        <v>55</v>
      </c>
      <c r="I53" s="21">
        <f>SUM(I44:I52)</f>
        <v>2097.25</v>
      </c>
      <c r="J53" s="21"/>
      <c r="K53" s="84"/>
      <c r="L53" s="85"/>
    </row>
    <row r="54" spans="1:12" ht="36" customHeight="1" x14ac:dyDescent="0.2">
      <c r="A54" s="108">
        <v>3</v>
      </c>
      <c r="B54" s="105">
        <v>6</v>
      </c>
      <c r="C54" s="98" t="s">
        <v>36</v>
      </c>
      <c r="D54" s="7" t="s">
        <v>10</v>
      </c>
      <c r="E54" s="48">
        <v>70.8</v>
      </c>
      <c r="F54" s="48">
        <v>70.8</v>
      </c>
      <c r="G54" s="48">
        <v>0</v>
      </c>
      <c r="H54" s="48">
        <v>0</v>
      </c>
      <c r="I54" s="61">
        <v>76.05</v>
      </c>
      <c r="J54" s="12">
        <v>146.86000000000001</v>
      </c>
      <c r="K54" s="80" t="s">
        <v>67</v>
      </c>
      <c r="L54" s="81"/>
    </row>
    <row r="55" spans="1:12" ht="24" customHeight="1" x14ac:dyDescent="0.2">
      <c r="A55" s="109"/>
      <c r="B55" s="106"/>
      <c r="C55" s="99"/>
      <c r="D55" s="7" t="s">
        <v>30</v>
      </c>
      <c r="E55" s="48">
        <v>130</v>
      </c>
      <c r="F55" s="48">
        <v>130</v>
      </c>
      <c r="G55" s="48">
        <v>0</v>
      </c>
      <c r="H55" s="48">
        <v>0</v>
      </c>
      <c r="I55" s="62">
        <v>5.99</v>
      </c>
      <c r="J55" s="14"/>
      <c r="K55" s="76" t="s">
        <v>63</v>
      </c>
      <c r="L55" s="77"/>
    </row>
    <row r="56" spans="1:12" x14ac:dyDescent="0.2">
      <c r="A56" s="109"/>
      <c r="B56" s="106"/>
      <c r="C56" s="99"/>
      <c r="D56" s="7" t="s">
        <v>13</v>
      </c>
      <c r="E56" s="49">
        <v>256</v>
      </c>
      <c r="F56" s="49">
        <v>256</v>
      </c>
      <c r="G56" s="48">
        <v>0</v>
      </c>
      <c r="H56" s="48">
        <v>0</v>
      </c>
      <c r="I56" s="62"/>
      <c r="J56" s="14"/>
      <c r="K56" s="76"/>
      <c r="L56" s="77"/>
    </row>
    <row r="57" spans="1:12" x14ac:dyDescent="0.2">
      <c r="A57" s="109"/>
      <c r="B57" s="106"/>
      <c r="C57" s="99"/>
      <c r="D57" s="32" t="s">
        <v>18</v>
      </c>
      <c r="E57" s="49">
        <v>85.1</v>
      </c>
      <c r="F57" s="49">
        <v>85.1</v>
      </c>
      <c r="G57" s="48">
        <v>0</v>
      </c>
      <c r="H57" s="48">
        <v>0</v>
      </c>
      <c r="I57" s="62"/>
      <c r="J57" s="14"/>
      <c r="K57" s="30"/>
      <c r="L57" s="31"/>
    </row>
    <row r="58" spans="1:12" x14ac:dyDescent="0.2">
      <c r="A58" s="109"/>
      <c r="B58" s="106"/>
      <c r="C58" s="99"/>
      <c r="D58" s="7" t="s">
        <v>44</v>
      </c>
      <c r="E58" s="49">
        <v>0</v>
      </c>
      <c r="F58" s="49">
        <v>0</v>
      </c>
      <c r="G58" s="48">
        <v>0</v>
      </c>
      <c r="H58" s="48">
        <v>0</v>
      </c>
      <c r="I58" s="63"/>
      <c r="J58" s="14"/>
      <c r="K58" s="76"/>
      <c r="L58" s="77"/>
    </row>
    <row r="59" spans="1:12" x14ac:dyDescent="0.2">
      <c r="A59" s="109"/>
      <c r="B59" s="106"/>
      <c r="C59" s="99"/>
      <c r="D59" s="7" t="s">
        <v>12</v>
      </c>
      <c r="E59" s="49">
        <v>0</v>
      </c>
      <c r="F59" s="49">
        <v>0</v>
      </c>
      <c r="G59" s="49">
        <v>0</v>
      </c>
      <c r="H59" s="49">
        <v>0</v>
      </c>
      <c r="I59" s="63"/>
      <c r="J59" s="14"/>
      <c r="K59" s="76"/>
      <c r="L59" s="77"/>
    </row>
    <row r="60" spans="1:12" x14ac:dyDescent="0.2">
      <c r="A60" s="109"/>
      <c r="B60" s="106"/>
      <c r="C60" s="99"/>
      <c r="D60" s="7" t="s">
        <v>27</v>
      </c>
      <c r="E60" s="49">
        <v>0</v>
      </c>
      <c r="F60" s="49">
        <v>0</v>
      </c>
      <c r="G60" s="48">
        <v>0</v>
      </c>
      <c r="H60" s="48">
        <v>0</v>
      </c>
      <c r="I60" s="63"/>
      <c r="J60" s="14"/>
      <c r="K60" s="76"/>
      <c r="L60" s="77"/>
    </row>
    <row r="61" spans="1:12" ht="21" customHeight="1" x14ac:dyDescent="0.2">
      <c r="A61" s="109"/>
      <c r="B61" s="106"/>
      <c r="C61" s="99"/>
      <c r="D61" s="7" t="s">
        <v>28</v>
      </c>
      <c r="E61" s="49">
        <v>47</v>
      </c>
      <c r="F61" s="49">
        <v>47</v>
      </c>
      <c r="G61" s="48">
        <v>0</v>
      </c>
      <c r="H61" s="48">
        <v>0</v>
      </c>
      <c r="I61" s="62"/>
      <c r="J61" s="14"/>
      <c r="K61" s="76" t="s">
        <v>57</v>
      </c>
      <c r="L61" s="77"/>
    </row>
    <row r="62" spans="1:12" ht="29.25" customHeight="1" x14ac:dyDescent="0.2">
      <c r="A62" s="109"/>
      <c r="B62" s="106"/>
      <c r="C62" s="100"/>
      <c r="D62" s="7" t="s">
        <v>19</v>
      </c>
      <c r="E62" s="10">
        <v>567.5</v>
      </c>
      <c r="F62" s="10">
        <v>567.5</v>
      </c>
      <c r="G62" s="48">
        <f t="shared" ref="G62:H62" si="0">SUM(G54:G61)</f>
        <v>0</v>
      </c>
      <c r="H62" s="48">
        <f t="shared" si="0"/>
        <v>0</v>
      </c>
      <c r="I62" s="62"/>
      <c r="J62" s="14"/>
      <c r="K62" s="76" t="s">
        <v>56</v>
      </c>
      <c r="L62" s="77"/>
    </row>
    <row r="63" spans="1:12" ht="13.5" thickBot="1" x14ac:dyDescent="0.25">
      <c r="A63" s="110"/>
      <c r="B63" s="107"/>
      <c r="C63" s="19" t="s">
        <v>14</v>
      </c>
      <c r="D63" s="20" t="s">
        <v>15</v>
      </c>
      <c r="E63" s="34">
        <f>SUM(E54:E62)</f>
        <v>1156.4000000000001</v>
      </c>
      <c r="F63" s="34">
        <f>SUM(F54:F62)</f>
        <v>1156.4000000000001</v>
      </c>
      <c r="G63" s="34">
        <v>0</v>
      </c>
      <c r="H63" s="34">
        <v>0</v>
      </c>
      <c r="I63" s="41">
        <f>SUM(I54:I62)</f>
        <v>82.039999999999992</v>
      </c>
      <c r="J63" s="22"/>
      <c r="K63" s="78"/>
      <c r="L63" s="79"/>
    </row>
    <row r="64" spans="1:12" ht="13.5" customHeight="1" thickBot="1" x14ac:dyDescent="0.25">
      <c r="A64" s="141" t="s">
        <v>20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 ht="12.75" customHeight="1" x14ac:dyDescent="0.2">
      <c r="A65" s="145" t="s">
        <v>21</v>
      </c>
      <c r="B65" s="146"/>
      <c r="C65" s="147"/>
      <c r="D65" s="23" t="s">
        <v>10</v>
      </c>
      <c r="E65" s="5">
        <f>(E9+E17+E35+E44+E54+E26)</f>
        <v>14010.010000000002</v>
      </c>
      <c r="F65" s="5">
        <f>(F9+F17+F35+F44+F54+F26)</f>
        <v>13886.310000000001</v>
      </c>
      <c r="G65" s="5">
        <f>(G9+G17+G35+G44+G54+G26)</f>
        <v>6423.0599999999995</v>
      </c>
      <c r="H65" s="5">
        <f>(H9+H17+H35+H44+H54+H26)</f>
        <v>123.7</v>
      </c>
      <c r="I65" s="35">
        <f>(I9+I17+I35+I44+I54+I26)</f>
        <v>813.70999999999992</v>
      </c>
      <c r="J65" s="5">
        <f t="shared" ref="J65" si="1">(J9+J17+J35+J44+J54+J26)</f>
        <v>13724.859999999999</v>
      </c>
      <c r="K65" s="72"/>
      <c r="L65" s="73"/>
    </row>
    <row r="66" spans="1:12" ht="12.75" customHeight="1" x14ac:dyDescent="0.2">
      <c r="A66" s="138" t="s">
        <v>25</v>
      </c>
      <c r="B66" s="139"/>
      <c r="C66" s="140"/>
      <c r="D66" s="24" t="s">
        <v>19</v>
      </c>
      <c r="E66" s="5">
        <f>(E14+E18+E343+E27+E42+E52+E62)</f>
        <v>2674.1</v>
      </c>
      <c r="F66" s="5">
        <f>(F14+F18+F343+F27+F42+F52+F62)</f>
        <v>2674.1</v>
      </c>
      <c r="G66" s="5">
        <f t="shared" ref="G66:J66" si="2">(G14+G18+G343+G27+G42+G52+G62)</f>
        <v>0</v>
      </c>
      <c r="H66" s="5">
        <f t="shared" si="2"/>
        <v>233.9</v>
      </c>
      <c r="I66" s="35">
        <f>(I14+I18+I343+I27+I42+I52+I62)</f>
        <v>-33.69</v>
      </c>
      <c r="J66" s="5">
        <f t="shared" si="2"/>
        <v>249.42000000000002</v>
      </c>
      <c r="K66" s="72"/>
      <c r="L66" s="73"/>
    </row>
    <row r="67" spans="1:12" ht="12.75" customHeight="1" x14ac:dyDescent="0.2">
      <c r="A67" s="139" t="s">
        <v>47</v>
      </c>
      <c r="B67" s="139"/>
      <c r="C67" s="140"/>
      <c r="D67" s="24" t="s">
        <v>27</v>
      </c>
      <c r="E67" s="5">
        <f>(E12+E28+E37+E49+E60+E20)</f>
        <v>5930.3</v>
      </c>
      <c r="F67" s="5">
        <f t="shared" ref="F67:J67" si="3">(F12+F28+F37+F49+F60+F20)</f>
        <v>5930.3</v>
      </c>
      <c r="G67" s="5">
        <f t="shared" si="3"/>
        <v>166</v>
      </c>
      <c r="H67" s="5">
        <f t="shared" si="3"/>
        <v>0</v>
      </c>
      <c r="I67" s="35">
        <f t="shared" si="3"/>
        <v>-9.64</v>
      </c>
      <c r="J67" s="5">
        <f t="shared" si="3"/>
        <v>113.96000000000001</v>
      </c>
      <c r="K67" s="72"/>
      <c r="L67" s="73"/>
    </row>
    <row r="68" spans="1:12" ht="12.75" customHeight="1" x14ac:dyDescent="0.2">
      <c r="A68" s="138" t="s">
        <v>38</v>
      </c>
      <c r="B68" s="139"/>
      <c r="C68" s="140"/>
      <c r="D68" s="24" t="s">
        <v>18</v>
      </c>
      <c r="E68" s="5">
        <f>E48+E38+E30+E21+E15+E57</f>
        <v>919.19999999999993</v>
      </c>
      <c r="F68" s="5">
        <f t="shared" ref="F68:I68" si="4">F48+F38+F30+F21+F15+F57</f>
        <v>919.19999999999993</v>
      </c>
      <c r="G68" s="5">
        <f t="shared" si="4"/>
        <v>0</v>
      </c>
      <c r="H68" s="5">
        <f t="shared" si="4"/>
        <v>0</v>
      </c>
      <c r="I68" s="35">
        <f t="shared" si="4"/>
        <v>-86.67</v>
      </c>
      <c r="J68" s="5">
        <f>J48+J38+J30+J21+J15+J57</f>
        <v>439.73</v>
      </c>
      <c r="K68" s="72"/>
      <c r="L68" s="73"/>
    </row>
    <row r="69" spans="1:12" ht="12.75" customHeight="1" x14ac:dyDescent="0.2">
      <c r="A69" s="138" t="s">
        <v>22</v>
      </c>
      <c r="B69" s="139"/>
      <c r="C69" s="140"/>
      <c r="D69" s="24" t="s">
        <v>16</v>
      </c>
      <c r="E69" s="5">
        <f>(E22)</f>
        <v>6120.4</v>
      </c>
      <c r="F69" s="5">
        <f t="shared" ref="F69:H69" si="5">(F22)</f>
        <v>6120.4</v>
      </c>
      <c r="G69" s="5">
        <f t="shared" si="5"/>
        <v>4552.24</v>
      </c>
      <c r="H69" s="5">
        <f t="shared" si="5"/>
        <v>0</v>
      </c>
      <c r="I69" s="35">
        <f t="shared" ref="I69:J69" si="6">(I22)</f>
        <v>-83.1</v>
      </c>
      <c r="J69" s="5">
        <f t="shared" si="6"/>
        <v>6037.3</v>
      </c>
      <c r="K69" s="72"/>
      <c r="L69" s="73"/>
    </row>
    <row r="70" spans="1:12" ht="12.75" customHeight="1" x14ac:dyDescent="0.2">
      <c r="A70" s="138" t="s">
        <v>23</v>
      </c>
      <c r="B70" s="139"/>
      <c r="C70" s="140"/>
      <c r="D70" s="25" t="s">
        <v>12</v>
      </c>
      <c r="E70" s="5">
        <f>(E59+E47+E40+E31+E24+O22+E11)</f>
        <v>1032.46</v>
      </c>
      <c r="F70" s="5">
        <f t="shared" ref="F70:H70" si="7">(F59+F47+F40+F31+F24+P22+F11)</f>
        <v>1000.06</v>
      </c>
      <c r="G70" s="5">
        <f t="shared" si="7"/>
        <v>147.53</v>
      </c>
      <c r="H70" s="5">
        <f t="shared" si="7"/>
        <v>32.4</v>
      </c>
      <c r="I70" s="35">
        <f t="shared" ref="I70:J70" si="8">(I59+I47+I40+I31+I23+S22+I11)</f>
        <v>49.1</v>
      </c>
      <c r="J70" s="5">
        <f t="shared" si="8"/>
        <v>765.74000000000012</v>
      </c>
      <c r="K70" s="72"/>
      <c r="L70" s="73"/>
    </row>
    <row r="71" spans="1:12" ht="12.75" customHeight="1" x14ac:dyDescent="0.2">
      <c r="A71" s="138" t="s">
        <v>39</v>
      </c>
      <c r="B71" s="139"/>
      <c r="C71" s="140"/>
      <c r="D71" s="25" t="s">
        <v>28</v>
      </c>
      <c r="E71" s="5">
        <f>(E61+E33+E51)</f>
        <v>446</v>
      </c>
      <c r="F71" s="5">
        <f t="shared" ref="F71:H71" si="9">(F61+F33+F51)</f>
        <v>446</v>
      </c>
      <c r="G71" s="5">
        <f t="shared" si="9"/>
        <v>0</v>
      </c>
      <c r="H71" s="5">
        <f t="shared" si="9"/>
        <v>0</v>
      </c>
      <c r="I71" s="35">
        <f t="shared" ref="I71:J71" si="10">(I61+I33)</f>
        <v>0</v>
      </c>
      <c r="J71" s="5">
        <f t="shared" si="10"/>
        <v>0</v>
      </c>
      <c r="K71" s="72"/>
      <c r="L71" s="73"/>
    </row>
    <row r="72" spans="1:12" ht="21.75" customHeight="1" x14ac:dyDescent="0.2">
      <c r="A72" s="138" t="s">
        <v>40</v>
      </c>
      <c r="B72" s="139"/>
      <c r="C72" s="140"/>
      <c r="D72" s="25" t="s">
        <v>11</v>
      </c>
      <c r="E72" s="5">
        <f>(E36)</f>
        <v>0</v>
      </c>
      <c r="F72" s="5">
        <f>(F36)</f>
        <v>0</v>
      </c>
      <c r="G72" s="5">
        <f>(G36)</f>
        <v>0</v>
      </c>
      <c r="H72" s="5">
        <f>(H36)</f>
        <v>0</v>
      </c>
      <c r="I72" s="35">
        <f t="shared" ref="I72:J72" si="11">(I36)</f>
        <v>0</v>
      </c>
      <c r="J72" s="5">
        <f t="shared" si="11"/>
        <v>0</v>
      </c>
      <c r="K72" s="72"/>
      <c r="L72" s="73"/>
    </row>
    <row r="73" spans="1:12" ht="12.75" customHeight="1" x14ac:dyDescent="0.2">
      <c r="A73" s="138" t="s">
        <v>37</v>
      </c>
      <c r="B73" s="139"/>
      <c r="C73" s="140"/>
      <c r="D73" s="26" t="s">
        <v>13</v>
      </c>
      <c r="E73" s="5">
        <f>(E56+E46+E41+E23+E10)</f>
        <v>2749.73</v>
      </c>
      <c r="F73" s="5">
        <f t="shared" ref="F73:H73" si="12">(F56+F46+F41+F23+F10)</f>
        <v>2749.73</v>
      </c>
      <c r="G73" s="5">
        <f t="shared" si="12"/>
        <v>1244.4099999999999</v>
      </c>
      <c r="H73" s="5">
        <f t="shared" si="12"/>
        <v>0</v>
      </c>
      <c r="I73" s="35">
        <f t="shared" ref="I73:J73" si="13">(I56+I46+I41+I24+I10)</f>
        <v>26.299999999999997</v>
      </c>
      <c r="J73" s="5">
        <f t="shared" si="13"/>
        <v>2809.5</v>
      </c>
      <c r="K73" s="72"/>
      <c r="L73" s="73"/>
    </row>
    <row r="74" spans="1:12" ht="12.75" customHeight="1" x14ac:dyDescent="0.2">
      <c r="A74" s="138" t="s">
        <v>42</v>
      </c>
      <c r="B74" s="139"/>
      <c r="C74" s="140"/>
      <c r="D74" s="26" t="s">
        <v>29</v>
      </c>
      <c r="E74" s="5">
        <f>(E19+E32+E39+E45)</f>
        <v>2462</v>
      </c>
      <c r="F74" s="5">
        <f t="shared" ref="F74:J74" si="14">(F19+F32+F39+F45)</f>
        <v>2462</v>
      </c>
      <c r="G74" s="5">
        <f t="shared" si="14"/>
        <v>0</v>
      </c>
      <c r="H74" s="5">
        <f t="shared" si="14"/>
        <v>0</v>
      </c>
      <c r="I74" s="35">
        <f t="shared" si="14"/>
        <v>1530</v>
      </c>
      <c r="J74" s="5">
        <f t="shared" si="14"/>
        <v>1938</v>
      </c>
      <c r="K74" s="72"/>
      <c r="L74" s="73"/>
    </row>
    <row r="75" spans="1:12" ht="12.75" customHeight="1" x14ac:dyDescent="0.2">
      <c r="A75" s="138" t="s">
        <v>45</v>
      </c>
      <c r="B75" s="139"/>
      <c r="C75" s="140"/>
      <c r="D75" s="26" t="s">
        <v>44</v>
      </c>
      <c r="E75" s="50">
        <v>0</v>
      </c>
      <c r="F75" s="50">
        <v>0</v>
      </c>
      <c r="G75" s="50">
        <v>0</v>
      </c>
      <c r="H75" s="50">
        <v>0</v>
      </c>
      <c r="I75" s="36">
        <v>0</v>
      </c>
      <c r="J75" s="50">
        <v>0</v>
      </c>
      <c r="K75" s="68"/>
      <c r="L75" s="69"/>
    </row>
    <row r="76" spans="1:12" ht="12.75" customHeight="1" x14ac:dyDescent="0.2">
      <c r="A76" s="138" t="s">
        <v>24</v>
      </c>
      <c r="B76" s="139"/>
      <c r="C76" s="140"/>
      <c r="D76" s="26" t="s">
        <v>17</v>
      </c>
      <c r="E76" s="50">
        <f t="shared" ref="E76:J77" si="15">(E50)</f>
        <v>0</v>
      </c>
      <c r="F76" s="50">
        <f t="shared" si="15"/>
        <v>0</v>
      </c>
      <c r="G76" s="50">
        <f t="shared" si="15"/>
        <v>0</v>
      </c>
      <c r="H76" s="50">
        <f t="shared" si="15"/>
        <v>0</v>
      </c>
      <c r="I76" s="36">
        <f t="shared" si="15"/>
        <v>1631.6</v>
      </c>
      <c r="J76" s="50">
        <f t="shared" si="15"/>
        <v>1631.6</v>
      </c>
      <c r="K76" s="68"/>
      <c r="L76" s="69"/>
    </row>
    <row r="77" spans="1:12" ht="21.75" customHeight="1" x14ac:dyDescent="0.2">
      <c r="A77" s="138" t="s">
        <v>40</v>
      </c>
      <c r="B77" s="139"/>
      <c r="C77" s="140"/>
      <c r="D77" s="27" t="s">
        <v>43</v>
      </c>
      <c r="E77" s="51">
        <f>(E13)</f>
        <v>0</v>
      </c>
      <c r="F77" s="51">
        <f t="shared" ref="F77:H77" si="16">(F13)</f>
        <v>0</v>
      </c>
      <c r="G77" s="51">
        <f t="shared" si="16"/>
        <v>0</v>
      </c>
      <c r="H77" s="51">
        <f t="shared" si="16"/>
        <v>0</v>
      </c>
      <c r="I77" s="37">
        <f t="shared" si="15"/>
        <v>0</v>
      </c>
      <c r="J77" s="51">
        <f t="shared" si="15"/>
        <v>0</v>
      </c>
      <c r="K77" s="70"/>
      <c r="L77" s="71"/>
    </row>
    <row r="78" spans="1:12" ht="30.75" customHeight="1" x14ac:dyDescent="0.2">
      <c r="A78" s="138" t="s">
        <v>41</v>
      </c>
      <c r="B78" s="139"/>
      <c r="C78" s="140"/>
      <c r="D78" s="20" t="s">
        <v>30</v>
      </c>
      <c r="E78" s="50">
        <f>(E55)</f>
        <v>130</v>
      </c>
      <c r="F78" s="50">
        <f>(F55)</f>
        <v>130</v>
      </c>
      <c r="G78" s="50">
        <f>(G55)</f>
        <v>0</v>
      </c>
      <c r="H78" s="50">
        <f>(H55)</f>
        <v>0</v>
      </c>
      <c r="I78" s="36">
        <f t="shared" ref="I78:J78" si="17">(I55)</f>
        <v>5.99</v>
      </c>
      <c r="J78" s="50">
        <f t="shared" si="17"/>
        <v>0</v>
      </c>
      <c r="K78" s="68"/>
      <c r="L78" s="69"/>
    </row>
    <row r="79" spans="1:12" ht="13.5" customHeight="1" thickBot="1" x14ac:dyDescent="0.25">
      <c r="A79" s="135" t="s">
        <v>26</v>
      </c>
      <c r="B79" s="136"/>
      <c r="C79" s="137"/>
      <c r="D79" s="28"/>
      <c r="E79" s="29">
        <f>SUM(E65:E78)</f>
        <v>36474.200000000004</v>
      </c>
      <c r="F79" s="29">
        <f>SUM(F65:F78)</f>
        <v>36318.1</v>
      </c>
      <c r="G79" s="29">
        <f t="shared" ref="G79:H79" si="18">SUM(G65:G78)</f>
        <v>12533.24</v>
      </c>
      <c r="H79" s="29">
        <f t="shared" si="18"/>
        <v>390</v>
      </c>
      <c r="I79" s="29">
        <f t="shared" ref="I79" si="19">SUM(I65:I78)</f>
        <v>3843.6</v>
      </c>
      <c r="J79" s="29">
        <f t="shared" ref="J79:K79" si="20">SUM(J65:J78)</f>
        <v>27710.109999999997</v>
      </c>
      <c r="K79" s="74">
        <f t="shared" si="20"/>
        <v>0</v>
      </c>
      <c r="L79" s="75"/>
    </row>
    <row r="80" spans="1:12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</row>
    <row r="81" spans="1:12" x14ac:dyDescent="0.2">
      <c r="A81" s="4"/>
      <c r="B81" s="1"/>
      <c r="C81" s="1"/>
      <c r="D81" s="1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</row>
    <row r="83" spans="1:12" x14ac:dyDescent="0.2">
      <c r="A83" s="1"/>
      <c r="B83" s="1"/>
      <c r="C83" s="1"/>
      <c r="D83" s="1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1"/>
      <c r="B84" s="1"/>
      <c r="C84" s="1"/>
    </row>
  </sheetData>
  <mergeCells count="120">
    <mergeCell ref="A79:C79"/>
    <mergeCell ref="A70:C70"/>
    <mergeCell ref="A69:C69"/>
    <mergeCell ref="A66:C66"/>
    <mergeCell ref="A64:L64"/>
    <mergeCell ref="A78:C78"/>
    <mergeCell ref="A4:L4"/>
    <mergeCell ref="A68:C68"/>
    <mergeCell ref="A44:A53"/>
    <mergeCell ref="B26:B34"/>
    <mergeCell ref="C26:C33"/>
    <mergeCell ref="B44:B53"/>
    <mergeCell ref="C44:C52"/>
    <mergeCell ref="A9:A16"/>
    <mergeCell ref="B9:B16"/>
    <mergeCell ref="A77:C77"/>
    <mergeCell ref="A75:C75"/>
    <mergeCell ref="A74:C74"/>
    <mergeCell ref="A73:C73"/>
    <mergeCell ref="A72:C72"/>
    <mergeCell ref="A65:C65"/>
    <mergeCell ref="A71:C71"/>
    <mergeCell ref="A76:C76"/>
    <mergeCell ref="A67:C67"/>
    <mergeCell ref="B54:B63"/>
    <mergeCell ref="A54:A63"/>
    <mergeCell ref="C35:C42"/>
    <mergeCell ref="B35:B43"/>
    <mergeCell ref="A35:A43"/>
    <mergeCell ref="J1:L1"/>
    <mergeCell ref="A2:L2"/>
    <mergeCell ref="A3:L3"/>
    <mergeCell ref="A26:A34"/>
    <mergeCell ref="A17:A25"/>
    <mergeCell ref="B17:B25"/>
    <mergeCell ref="C17:C24"/>
    <mergeCell ref="A5:A8"/>
    <mergeCell ref="B5:B8"/>
    <mergeCell ref="C9:C15"/>
    <mergeCell ref="K9:L9"/>
    <mergeCell ref="K10:L10"/>
    <mergeCell ref="K11:L11"/>
    <mergeCell ref="K12:L12"/>
    <mergeCell ref="K13:L13"/>
    <mergeCell ref="D5:D8"/>
    <mergeCell ref="C5:C8"/>
    <mergeCell ref="E6:E8"/>
    <mergeCell ref="I5:L5"/>
    <mergeCell ref="J6:J8"/>
    <mergeCell ref="K6:L8"/>
    <mergeCell ref="F7:G7"/>
    <mergeCell ref="I6:I8"/>
    <mergeCell ref="F6:H6"/>
    <mergeCell ref="H7:H8"/>
    <mergeCell ref="K19:L19"/>
    <mergeCell ref="C54:C62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59:L59"/>
    <mergeCell ref="K26:L26"/>
    <mergeCell ref="K27:L27"/>
    <mergeCell ref="K28:L28"/>
    <mergeCell ref="K49:L49"/>
    <mergeCell ref="K50:L50"/>
    <mergeCell ref="K51:L51"/>
    <mergeCell ref="K52:L52"/>
    <mergeCell ref="K53:L5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M24:N24"/>
    <mergeCell ref="K76:L76"/>
    <mergeCell ref="K77:L77"/>
    <mergeCell ref="K78:L78"/>
    <mergeCell ref="K65:L65"/>
    <mergeCell ref="K79:L79"/>
    <mergeCell ref="K71:L71"/>
    <mergeCell ref="K72:L72"/>
    <mergeCell ref="K73:L73"/>
    <mergeCell ref="K74:L74"/>
    <mergeCell ref="K75:L75"/>
    <mergeCell ref="K66:L66"/>
    <mergeCell ref="K67:L67"/>
    <mergeCell ref="K68:L68"/>
    <mergeCell ref="K69:L69"/>
    <mergeCell ref="K70:L70"/>
    <mergeCell ref="K60:L60"/>
    <mergeCell ref="K61:L61"/>
    <mergeCell ref="K62:L62"/>
    <mergeCell ref="K63:L63"/>
    <mergeCell ref="K54:L54"/>
    <mergeCell ref="K55:L55"/>
    <mergeCell ref="K56:L56"/>
    <mergeCell ref="K58:L58"/>
  </mergeCells>
  <phoneticPr fontId="10" type="noConversion"/>
  <printOptions horizontalCentered="1"/>
  <pageMargins left="0.39370078740157483" right="0.39370078740157483" top="0.98425196850393704" bottom="0.39370078740157483" header="0.59055118110236227" footer="0.51181102362204722"/>
  <pageSetup paperSize="9" scale="84" orientation="landscape" horizontalDpi="300" verticalDpi="300" r:id="rId1"/>
  <headerFooter alignWithMargins="0">
    <oddHeader>&amp;C&amp;P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KEIP01-0032</dc:creator>
  <cp:lastModifiedBy>Jurgita Jurkonyte</cp:lastModifiedBy>
  <cp:lastPrinted>2018-01-12T12:16:40Z</cp:lastPrinted>
  <dcterms:created xsi:type="dcterms:W3CDTF">2011-02-14T11:38:11Z</dcterms:created>
  <dcterms:modified xsi:type="dcterms:W3CDTF">2018-01-12T13:59:03Z</dcterms:modified>
</cp:coreProperties>
</file>